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enyi.Andras\Documents\Vitorlázás\2025\"/>
    </mc:Choice>
  </mc:AlternateContent>
  <xr:revisionPtr revIDLastSave="0" documentId="13_ncr:1_{EDC9E55E-EE2A-4833-87BA-0EB144BE5F7A}" xr6:coauthVersionLast="47" xr6:coauthVersionMax="47" xr10:uidLastSave="{00000000-0000-0000-0000-000000000000}"/>
  <bookViews>
    <workbookView xWindow="3360" yWindow="2906" windowWidth="18514" windowHeight="11280" xr2:uid="{3C12FB9E-1F0D-45ED-866A-97140C3FDA05}"/>
  </bookViews>
  <sheets>
    <sheet name="YS1" sheetId="1" r:id="rId1"/>
    <sheet name="YS 2" sheetId="2" r:id="rId2"/>
    <sheet name="YS 3" sheetId="3" r:id="rId3"/>
    <sheet name="Jolle" sheetId="6" r:id="rId4"/>
    <sheet name="Többtestű" sheetId="7" r:id="rId5"/>
    <sheet name="Kishajó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6" l="1"/>
  <c r="K2" i="6"/>
  <c r="K3" i="6"/>
  <c r="J5" i="6"/>
  <c r="J2" i="6"/>
  <c r="J3" i="6"/>
  <c r="J4" i="6"/>
  <c r="I5" i="6"/>
  <c r="I2" i="6"/>
  <c r="I3" i="6"/>
  <c r="L3" i="6" s="1"/>
  <c r="M3" i="6" s="1"/>
  <c r="I4" i="6"/>
  <c r="K3" i="7"/>
  <c r="K2" i="7"/>
  <c r="K5" i="7"/>
  <c r="K4" i="7"/>
  <c r="J3" i="7"/>
  <c r="J2" i="7"/>
  <c r="J5" i="7"/>
  <c r="J4" i="7"/>
  <c r="I3" i="7"/>
  <c r="L3" i="7" s="1"/>
  <c r="M3" i="7" s="1"/>
  <c r="I2" i="7"/>
  <c r="L2" i="7" s="1"/>
  <c r="M2" i="7" s="1"/>
  <c r="I5" i="7"/>
  <c r="L5" i="7" s="1"/>
  <c r="M5" i="7" s="1"/>
  <c r="I4" i="7"/>
  <c r="K4" i="3"/>
  <c r="K5" i="3"/>
  <c r="K10" i="3"/>
  <c r="K9" i="3"/>
  <c r="K7" i="3"/>
  <c r="K8" i="3"/>
  <c r="K2" i="3"/>
  <c r="K3" i="3"/>
  <c r="K6" i="3"/>
  <c r="J4" i="3"/>
  <c r="J5" i="3"/>
  <c r="J10" i="3"/>
  <c r="J9" i="3"/>
  <c r="J7" i="3"/>
  <c r="J8" i="3"/>
  <c r="L8" i="3" s="1"/>
  <c r="M8" i="3" s="1"/>
  <c r="J2" i="3"/>
  <c r="J3" i="3"/>
  <c r="J6" i="3"/>
  <c r="I4" i="3"/>
  <c r="I5" i="3"/>
  <c r="I10" i="3"/>
  <c r="I9" i="3"/>
  <c r="I7" i="3"/>
  <c r="I8" i="3"/>
  <c r="I2" i="3"/>
  <c r="I3" i="3"/>
  <c r="I6" i="3"/>
  <c r="K14" i="2"/>
  <c r="K15" i="2"/>
  <c r="K4" i="2"/>
  <c r="K10" i="2"/>
  <c r="K6" i="2"/>
  <c r="K13" i="2"/>
  <c r="K11" i="2"/>
  <c r="K12" i="2"/>
  <c r="K7" i="2"/>
  <c r="K5" i="2"/>
  <c r="K17" i="2"/>
  <c r="K3" i="2"/>
  <c r="K18" i="2"/>
  <c r="K2" i="2"/>
  <c r="K9" i="2"/>
  <c r="K16" i="2"/>
  <c r="J14" i="2"/>
  <c r="J15" i="2"/>
  <c r="J4" i="2"/>
  <c r="J10" i="2"/>
  <c r="J6" i="2"/>
  <c r="J13" i="2"/>
  <c r="J11" i="2"/>
  <c r="J12" i="2"/>
  <c r="J7" i="2"/>
  <c r="J5" i="2"/>
  <c r="J17" i="2"/>
  <c r="J3" i="2"/>
  <c r="J18" i="2"/>
  <c r="J2" i="2"/>
  <c r="J9" i="2"/>
  <c r="J16" i="2"/>
  <c r="J8" i="2"/>
  <c r="I14" i="2"/>
  <c r="I15" i="2"/>
  <c r="I4" i="2"/>
  <c r="I10" i="2"/>
  <c r="I6" i="2"/>
  <c r="I13" i="2"/>
  <c r="I11" i="2"/>
  <c r="I12" i="2"/>
  <c r="I7" i="2"/>
  <c r="I5" i="2"/>
  <c r="I17" i="2"/>
  <c r="I3" i="2"/>
  <c r="I18" i="2"/>
  <c r="I2" i="2"/>
  <c r="I9" i="2"/>
  <c r="I16" i="2"/>
  <c r="I8" i="2"/>
  <c r="K6" i="1"/>
  <c r="K10" i="1"/>
  <c r="K12" i="1"/>
  <c r="K4" i="1"/>
  <c r="K9" i="1"/>
  <c r="K7" i="1"/>
  <c r="K8" i="1"/>
  <c r="K5" i="1"/>
  <c r="K3" i="1"/>
  <c r="K2" i="1"/>
  <c r="J6" i="1"/>
  <c r="J10" i="1"/>
  <c r="J12" i="1"/>
  <c r="J4" i="1"/>
  <c r="J9" i="1"/>
  <c r="J7" i="1"/>
  <c r="L7" i="1" s="1"/>
  <c r="M7" i="1" s="1"/>
  <c r="J8" i="1"/>
  <c r="L8" i="1" s="1"/>
  <c r="M8" i="1" s="1"/>
  <c r="J5" i="1"/>
  <c r="L5" i="1" s="1"/>
  <c r="M5" i="1" s="1"/>
  <c r="J3" i="1"/>
  <c r="L3" i="1" s="1"/>
  <c r="M3" i="1" s="1"/>
  <c r="J2" i="1"/>
  <c r="J11" i="1"/>
  <c r="I6" i="1"/>
  <c r="I10" i="1"/>
  <c r="I12" i="1"/>
  <c r="I4" i="1"/>
  <c r="I9" i="1"/>
  <c r="I7" i="1"/>
  <c r="I8" i="1"/>
  <c r="I5" i="1"/>
  <c r="I3" i="1"/>
  <c r="I2" i="1"/>
  <c r="I11" i="1"/>
  <c r="K2" i="8"/>
  <c r="J2" i="8"/>
  <c r="I2" i="8"/>
  <c r="K4" i="6"/>
  <c r="K8" i="2"/>
  <c r="K11" i="1"/>
  <c r="L3" i="3" l="1"/>
  <c r="M3" i="3" s="1"/>
  <c r="L2" i="3"/>
  <c r="M2" i="3" s="1"/>
  <c r="L7" i="3"/>
  <c r="M7" i="3" s="1"/>
  <c r="L9" i="3"/>
  <c r="M9" i="3" s="1"/>
  <c r="L5" i="3"/>
  <c r="M5" i="3" s="1"/>
  <c r="L10" i="3"/>
  <c r="M10" i="3" s="1"/>
  <c r="L4" i="3"/>
  <c r="M4" i="3" s="1"/>
  <c r="L6" i="3"/>
  <c r="M6" i="3" s="1"/>
  <c r="L4" i="6"/>
  <c r="M4" i="6" s="1"/>
  <c r="L2" i="6"/>
  <c r="M2" i="6" s="1"/>
  <c r="L5" i="6"/>
  <c r="M5" i="6" s="1"/>
  <c r="L4" i="7"/>
  <c r="M4" i="7" s="1"/>
  <c r="L16" i="2"/>
  <c r="M16" i="2" s="1"/>
  <c r="L4" i="1"/>
  <c r="M4" i="1" s="1"/>
  <c r="L12" i="1"/>
  <c r="M12" i="1" s="1"/>
  <c r="L10" i="1"/>
  <c r="M10" i="1" s="1"/>
  <c r="L2" i="1"/>
  <c r="M2" i="1" s="1"/>
  <c r="L6" i="1"/>
  <c r="M6" i="1" s="1"/>
  <c r="L13" i="1"/>
  <c r="M13" i="1" s="1"/>
  <c r="L9" i="1"/>
  <c r="M9" i="1" s="1"/>
  <c r="L2" i="8"/>
  <c r="M2" i="8" s="1"/>
  <c r="L15" i="2"/>
  <c r="M15" i="2" s="1"/>
  <c r="L3" i="2"/>
  <c r="M3" i="2" s="1"/>
  <c r="L12" i="2"/>
  <c r="M12" i="2" s="1"/>
  <c r="L11" i="2"/>
  <c r="M11" i="2" s="1"/>
  <c r="L4" i="2"/>
  <c r="M4" i="2" s="1"/>
  <c r="L17" i="2"/>
  <c r="M17" i="2" s="1"/>
  <c r="L13" i="2"/>
  <c r="M13" i="2" s="1"/>
  <c r="L10" i="2"/>
  <c r="M10" i="2" s="1"/>
  <c r="L6" i="2"/>
  <c r="M6" i="2" s="1"/>
  <c r="L2" i="2"/>
  <c r="M2" i="2" s="1"/>
  <c r="L5" i="2"/>
  <c r="M5" i="2" s="1"/>
  <c r="L18" i="2"/>
  <c r="M18" i="2" s="1"/>
  <c r="L8" i="2"/>
  <c r="M8" i="2" s="1"/>
  <c r="L9" i="2"/>
  <c r="M9" i="2" s="1"/>
  <c r="L14" i="2"/>
  <c r="M14" i="2" s="1"/>
  <c r="L7" i="2"/>
  <c r="M7" i="2" s="1"/>
  <c r="L11" i="1"/>
  <c r="M11" i="1" s="1"/>
</calcChain>
</file>

<file path=xl/sharedStrings.xml><?xml version="1.0" encoding="utf-8"?>
<sst xmlns="http://schemas.openxmlformats.org/spreadsheetml/2006/main" count="226" uniqueCount="155">
  <si>
    <t>Típusa:</t>
  </si>
  <si>
    <t>Vitorlaszáma:</t>
  </si>
  <si>
    <t>Pepito</t>
  </si>
  <si>
    <t>B25</t>
  </si>
  <si>
    <t>N/A</t>
  </si>
  <si>
    <t>Ventus</t>
  </si>
  <si>
    <t>Scholtz 8.8</t>
  </si>
  <si>
    <t>Tornádó</t>
  </si>
  <si>
    <t>Scholtz 22</t>
  </si>
  <si>
    <t>Fortuna</t>
  </si>
  <si>
    <t>Regina Impala/H</t>
  </si>
  <si>
    <t>Crusader</t>
  </si>
  <si>
    <t>X402</t>
  </si>
  <si>
    <t>Artemis</t>
  </si>
  <si>
    <t>Regina Impala</t>
  </si>
  <si>
    <t>H-18346</t>
  </si>
  <si>
    <t>Aeroplane</t>
  </si>
  <si>
    <t>Tűzmadár</t>
  </si>
  <si>
    <t>Grey Goose</t>
  </si>
  <si>
    <t>Marlin</t>
  </si>
  <si>
    <t>LaBamba</t>
  </si>
  <si>
    <t>G-940</t>
  </si>
  <si>
    <t>Dudu</t>
  </si>
  <si>
    <t>Akros</t>
  </si>
  <si>
    <t>Balu</t>
  </si>
  <si>
    <t>15-ös túrajolle</t>
  </si>
  <si>
    <t>Distinti Saluti</t>
  </si>
  <si>
    <t>HUN-1631</t>
  </si>
  <si>
    <t>Penny</t>
  </si>
  <si>
    <t>HUN-4321</t>
  </si>
  <si>
    <t>Mythos</t>
  </si>
  <si>
    <t>Senorita Helmsman</t>
  </si>
  <si>
    <t>Pókafóka</t>
  </si>
  <si>
    <t>Fortély</t>
  </si>
  <si>
    <t>mode 967</t>
  </si>
  <si>
    <t>óra</t>
  </si>
  <si>
    <t>perc</t>
  </si>
  <si>
    <t>mp</t>
  </si>
  <si>
    <t>DNF</t>
  </si>
  <si>
    <t>korrigált</t>
  </si>
  <si>
    <t>futott óra</t>
  </si>
  <si>
    <t>futott perc</t>
  </si>
  <si>
    <t>futott mp</t>
  </si>
  <si>
    <t>ossz mp</t>
  </si>
  <si>
    <t>YS</t>
  </si>
  <si>
    <t>Hajó neve</t>
  </si>
  <si>
    <t>Futott óra</t>
  </si>
  <si>
    <t>Futott perc</t>
  </si>
  <si>
    <t>Futott mp</t>
  </si>
  <si>
    <t>Össz mp</t>
  </si>
  <si>
    <t>Korrigált</t>
  </si>
  <si>
    <t>Vitorlaszáma</t>
  </si>
  <si>
    <t>össz mp</t>
  </si>
  <si>
    <t>Blu Libellule</t>
  </si>
  <si>
    <t>Dragonfly 28</t>
  </si>
  <si>
    <t>15 ös yolle</t>
  </si>
  <si>
    <t>P. HUN 55</t>
  </si>
  <si>
    <t>Hemingway</t>
  </si>
  <si>
    <t>Skippi 650C</t>
  </si>
  <si>
    <t>Helka</t>
  </si>
  <si>
    <t>Topcat Spitfire</t>
  </si>
  <si>
    <t>-</t>
  </si>
  <si>
    <t>Oriolus</t>
  </si>
  <si>
    <t>Périsset DC20</t>
  </si>
  <si>
    <t>DC20</t>
  </si>
  <si>
    <t>Blue Moon</t>
  </si>
  <si>
    <t>P 42</t>
  </si>
  <si>
    <t>Bavaria 43c</t>
  </si>
  <si>
    <t>HUN 7143</t>
  </si>
  <si>
    <t>Szeleburdi</t>
  </si>
  <si>
    <t>Sudár Regatta</t>
  </si>
  <si>
    <t>Allegro</t>
  </si>
  <si>
    <t>Dehler 33 Cruiser</t>
  </si>
  <si>
    <t>Kiskakas</t>
  </si>
  <si>
    <t>Dehler Dehlya22</t>
  </si>
  <si>
    <t>Conquest35</t>
  </si>
  <si>
    <t>Csillám</t>
  </si>
  <si>
    <t>BAVARIA 37 C</t>
  </si>
  <si>
    <t>Rebell Mark 2/M2</t>
  </si>
  <si>
    <t>HAMPI</t>
  </si>
  <si>
    <t>Dehler Optima 830</t>
  </si>
  <si>
    <t>ELAN 340</t>
  </si>
  <si>
    <t>HUN2832</t>
  </si>
  <si>
    <t>old's cool</t>
  </si>
  <si>
    <t>Dehler 36 cws</t>
  </si>
  <si>
    <t>Nanu</t>
  </si>
  <si>
    <t>Capricorn AHPC1</t>
  </si>
  <si>
    <t>Hobie Wild Cat</t>
  </si>
  <si>
    <t>Lanzarotte</t>
  </si>
  <si>
    <t>albin marin</t>
  </si>
  <si>
    <t>G-4530</t>
  </si>
  <si>
    <t>vuvuzella</t>
  </si>
  <si>
    <t>elliott770</t>
  </si>
  <si>
    <t>pearl</t>
  </si>
  <si>
    <t>hobbi cat 18 pearl</t>
  </si>
  <si>
    <t>Flash</t>
  </si>
  <si>
    <t>Fareast23r</t>
  </si>
  <si>
    <t>Hobo</t>
  </si>
  <si>
    <t>25-ös túra yolle</t>
  </si>
  <si>
    <t>C29</t>
  </si>
  <si>
    <t>Zöld Ász</t>
  </si>
  <si>
    <t>Hoppá!</t>
  </si>
  <si>
    <t>Topcat K1</t>
  </si>
  <si>
    <t>8mod+Code0</t>
  </si>
  <si>
    <t>Hun29</t>
  </si>
  <si>
    <t>Víg</t>
  </si>
  <si>
    <t>Meisner Meba 22</t>
  </si>
  <si>
    <t>Márta Mária</t>
  </si>
  <si>
    <t>Melges 24</t>
  </si>
  <si>
    <t>Q-pearl</t>
  </si>
  <si>
    <t>Focus 750</t>
  </si>
  <si>
    <t>H-34375</t>
  </si>
  <si>
    <t>Fox Extreme</t>
  </si>
  <si>
    <t>Hobie Fox</t>
  </si>
  <si>
    <t>LÁZADÓ</t>
  </si>
  <si>
    <t>JOLLE25</t>
  </si>
  <si>
    <t>C22</t>
  </si>
  <si>
    <t>Dino</t>
  </si>
  <si>
    <t>dino28</t>
  </si>
  <si>
    <t>FODRE</t>
  </si>
  <si>
    <t>cnso 28</t>
  </si>
  <si>
    <t>Carrera291</t>
  </si>
  <si>
    <t>AVANTI</t>
  </si>
  <si>
    <t>Navalia Regina</t>
  </si>
  <si>
    <t>Dehler34</t>
  </si>
  <si>
    <t>MAXX</t>
  </si>
  <si>
    <t>Raptor 26</t>
  </si>
  <si>
    <t>Twister 800</t>
  </si>
  <si>
    <t>Twister</t>
  </si>
  <si>
    <t>KON-TIKI</t>
  </si>
  <si>
    <t>ModeRn32</t>
  </si>
  <si>
    <t>Zephir</t>
  </si>
  <si>
    <t>Starboat 31</t>
  </si>
  <si>
    <t>Équlibre</t>
  </si>
  <si>
    <t>DUFOUR 29</t>
  </si>
  <si>
    <t>Gravity</t>
  </si>
  <si>
    <t>NAU330</t>
  </si>
  <si>
    <t>Maximilla</t>
  </si>
  <si>
    <t>Maxi 68</t>
  </si>
  <si>
    <t>HUN-2487</t>
  </si>
  <si>
    <t>Protest</t>
  </si>
  <si>
    <t>Nau 311</t>
  </si>
  <si>
    <t>GER311</t>
  </si>
  <si>
    <t>Csézió</t>
  </si>
  <si>
    <t>25 jolle</t>
  </si>
  <si>
    <t>C46</t>
  </si>
  <si>
    <t>11 MOD</t>
  </si>
  <si>
    <t>Samba</t>
  </si>
  <si>
    <t>Banner 28</t>
  </si>
  <si>
    <t>Hunor</t>
  </si>
  <si>
    <t>Edel 660</t>
  </si>
  <si>
    <t>CENTER</t>
  </si>
  <si>
    <t>SCHOLTZ 22</t>
  </si>
  <si>
    <t>Mérges Rája</t>
  </si>
  <si>
    <t>enter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</si>
</sst>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0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1" xfId="0" applyBorder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0" fontId="0" fillId="0" borderId="3" xfId="0" applyBorder="1"/>
    <xf numFmtId="0" fontId="2" fillId="0" borderId="3" xfId="0" applyFont="1" applyBorder="1" applyAlignment="1">
      <alignment wrapText="1"/>
    </xf>
    <xf numFmtId="0" fontId="3" fillId="0" borderId="3" xfId="0" applyFont="1" applyBorder="1"/>
    <xf numFmtId="3" fontId="0" fillId="0" borderId="3" xfId="0" applyNumberFormat="1" applyBorder="1"/>
    <xf numFmtId="0" fontId="3" fillId="0" borderId="1" xfId="0" applyFont="1" applyBorder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0" borderId="1" xfId="0" applyFill="1" applyBorder="1"/>
    <xf numFmtId="0" fontId="0" fillId="0" borderId="3" xfId="0" applyFill="1" applyBorder="1"/>
    <xf numFmtId="3" fontId="0" fillId="0" borderId="3" xfId="0" applyNumberForma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6AFC-60E7-499E-B6E1-0023B6CD9AC1}">
  <sheetPr>
    <pageSetUpPr fitToPage="1"/>
  </sheetPr>
  <dimension ref="A1:M27"/>
  <sheetViews>
    <sheetView tabSelected="1" workbookViewId="0">
      <selection activeCell="E19" sqref="E19"/>
    </sheetView>
  </sheetViews>
  <sheetFormatPr defaultRowHeight="14.6" x14ac:dyDescent="0.4"/>
  <cols>
    <col min="1" max="1" width="5.53515625" customWidth="1"/>
    <col min="2" max="2" width="17.3046875" customWidth="1"/>
    <col min="3" max="3" width="21.84375" customWidth="1"/>
    <col min="4" max="4" width="12.53515625" customWidth="1"/>
  </cols>
  <sheetData>
    <row r="1" spans="1:13" ht="15" thickBot="1" x14ac:dyDescent="0.45">
      <c r="A1" s="3"/>
      <c r="B1" s="1" t="s">
        <v>45</v>
      </c>
      <c r="C1" s="1" t="s">
        <v>0</v>
      </c>
      <c r="D1" s="1" t="s">
        <v>51</v>
      </c>
      <c r="E1" s="10" t="s">
        <v>44</v>
      </c>
      <c r="F1" s="10" t="s">
        <v>35</v>
      </c>
      <c r="G1" s="10" t="s">
        <v>36</v>
      </c>
      <c r="H1" s="10" t="s">
        <v>37</v>
      </c>
      <c r="I1" s="10" t="s">
        <v>40</v>
      </c>
      <c r="J1" s="10" t="s">
        <v>41</v>
      </c>
      <c r="K1" s="10" t="s">
        <v>42</v>
      </c>
      <c r="L1" s="10" t="s">
        <v>52</v>
      </c>
      <c r="M1" s="10" t="s">
        <v>50</v>
      </c>
    </row>
    <row r="2" spans="1:13" ht="15" thickBot="1" x14ac:dyDescent="0.45">
      <c r="A2" s="3">
        <v>1</v>
      </c>
      <c r="B2" s="17" t="s">
        <v>33</v>
      </c>
      <c r="C2" s="17" t="s">
        <v>146</v>
      </c>
      <c r="D2" s="17">
        <v>1151</v>
      </c>
      <c r="E2" s="18">
        <v>86.73</v>
      </c>
      <c r="F2" s="3">
        <v>11</v>
      </c>
      <c r="G2" s="14">
        <v>24</v>
      </c>
      <c r="H2" s="14">
        <v>25</v>
      </c>
      <c r="I2" s="3">
        <f>F2-9</f>
        <v>2</v>
      </c>
      <c r="J2" s="3">
        <f>G2-40</f>
        <v>-16</v>
      </c>
      <c r="K2" s="3">
        <f>H2</f>
        <v>25</v>
      </c>
      <c r="L2" s="4">
        <f>I2*3600+J2*60+K2</f>
        <v>6265</v>
      </c>
      <c r="M2" s="4">
        <f>L2/E2*100</f>
        <v>7223.5673930589182</v>
      </c>
    </row>
    <row r="3" spans="1:13" ht="15" thickBot="1" x14ac:dyDescent="0.45">
      <c r="A3" s="3">
        <v>2</v>
      </c>
      <c r="B3" s="17" t="s">
        <v>135</v>
      </c>
      <c r="C3" s="17" t="s">
        <v>136</v>
      </c>
      <c r="D3" s="17">
        <v>881</v>
      </c>
      <c r="E3" s="18">
        <v>84.26</v>
      </c>
      <c r="F3" s="3">
        <v>11</v>
      </c>
      <c r="G3" s="3">
        <v>25</v>
      </c>
      <c r="H3" s="3">
        <v>58</v>
      </c>
      <c r="I3" s="3">
        <f>F3-9</f>
        <v>2</v>
      </c>
      <c r="J3" s="3">
        <f>G3-40</f>
        <v>-15</v>
      </c>
      <c r="K3" s="3">
        <f>H3</f>
        <v>58</v>
      </c>
      <c r="L3" s="4">
        <f>I3*3600+J3*60+K3</f>
        <v>6358</v>
      </c>
      <c r="M3" s="4">
        <f>L3/E3*100</f>
        <v>7545.6919060052214</v>
      </c>
    </row>
    <row r="4" spans="1:13" ht="15" thickBot="1" x14ac:dyDescent="0.45">
      <c r="A4" s="3">
        <v>3</v>
      </c>
      <c r="B4" s="17" t="s">
        <v>91</v>
      </c>
      <c r="C4" s="17" t="s">
        <v>92</v>
      </c>
      <c r="D4" s="17">
        <v>7</v>
      </c>
      <c r="E4" s="18">
        <v>91.23</v>
      </c>
      <c r="F4" s="3">
        <v>11</v>
      </c>
      <c r="G4" s="3">
        <v>46</v>
      </c>
      <c r="H4" s="3">
        <v>18</v>
      </c>
      <c r="I4" s="3">
        <f>F4-9</f>
        <v>2</v>
      </c>
      <c r="J4" s="3">
        <f>G4-40</f>
        <v>6</v>
      </c>
      <c r="K4" s="3">
        <f>H4</f>
        <v>18</v>
      </c>
      <c r="L4" s="4">
        <f>I4*3600+J4*60+K4</f>
        <v>7578</v>
      </c>
      <c r="M4" s="4">
        <f>L4/E4*100</f>
        <v>8306.4781321933569</v>
      </c>
    </row>
    <row r="5" spans="1:13" ht="15" thickBot="1" x14ac:dyDescent="0.45">
      <c r="A5" s="3">
        <v>4</v>
      </c>
      <c r="B5" s="17" t="s">
        <v>16</v>
      </c>
      <c r="C5" s="17" t="s">
        <v>121</v>
      </c>
      <c r="D5" s="17"/>
      <c r="E5" s="18">
        <v>87.99</v>
      </c>
      <c r="F5" s="3">
        <v>11</v>
      </c>
      <c r="G5" s="3">
        <v>46</v>
      </c>
      <c r="H5" s="3">
        <v>43</v>
      </c>
      <c r="I5" s="3">
        <f>F5-9</f>
        <v>2</v>
      </c>
      <c r="J5" s="3">
        <f>G5-40</f>
        <v>6</v>
      </c>
      <c r="K5" s="3">
        <f>H5</f>
        <v>43</v>
      </c>
      <c r="L5" s="4">
        <f>I5*3600+J5*60+K5</f>
        <v>7603</v>
      </c>
      <c r="M5" s="4">
        <f>L5/E5*100</f>
        <v>8640.7546312080922</v>
      </c>
    </row>
    <row r="6" spans="1:13" ht="15" thickBot="1" x14ac:dyDescent="0.45">
      <c r="A6" s="3">
        <v>5</v>
      </c>
      <c r="B6" s="17" t="s">
        <v>26</v>
      </c>
      <c r="C6" s="17" t="s">
        <v>81</v>
      </c>
      <c r="D6" s="17" t="s">
        <v>27</v>
      </c>
      <c r="E6" s="18">
        <v>94.22</v>
      </c>
      <c r="F6" s="3">
        <v>11</v>
      </c>
      <c r="G6" s="3">
        <v>59</v>
      </c>
      <c r="H6" s="3">
        <v>37</v>
      </c>
      <c r="I6" s="3">
        <f>F6-9</f>
        <v>2</v>
      </c>
      <c r="J6" s="3">
        <f>G6-40</f>
        <v>19</v>
      </c>
      <c r="K6" s="3">
        <f>H6</f>
        <v>37</v>
      </c>
      <c r="L6" s="4">
        <f>I6*3600+J6*60+K6</f>
        <v>8377</v>
      </c>
      <c r="M6" s="4">
        <f>L6/E6*100</f>
        <v>8890.8936531521977</v>
      </c>
    </row>
    <row r="7" spans="1:13" ht="15" thickBot="1" x14ac:dyDescent="0.45">
      <c r="A7" s="3">
        <v>6</v>
      </c>
      <c r="B7" s="17" t="s">
        <v>19</v>
      </c>
      <c r="C7" s="17" t="s">
        <v>103</v>
      </c>
      <c r="D7" s="17" t="s">
        <v>104</v>
      </c>
      <c r="E7" s="18">
        <v>92</v>
      </c>
      <c r="F7" s="3">
        <v>12</v>
      </c>
      <c r="G7" s="3">
        <v>11</v>
      </c>
      <c r="H7" s="3">
        <v>57</v>
      </c>
      <c r="I7" s="3">
        <f>F7-9</f>
        <v>3</v>
      </c>
      <c r="J7" s="3">
        <f>G7-40</f>
        <v>-29</v>
      </c>
      <c r="K7" s="3">
        <f>H7</f>
        <v>57</v>
      </c>
      <c r="L7" s="4">
        <f>I7*3600+J7*60+K7</f>
        <v>9117</v>
      </c>
      <c r="M7" s="4">
        <f>L7/E7*100</f>
        <v>9909.782608695652</v>
      </c>
    </row>
    <row r="8" spans="1:13" ht="15" thickBot="1" x14ac:dyDescent="0.45">
      <c r="A8" s="3">
        <v>7</v>
      </c>
      <c r="B8" s="17" t="s">
        <v>107</v>
      </c>
      <c r="C8" s="17" t="s">
        <v>108</v>
      </c>
      <c r="D8" s="17">
        <v>211</v>
      </c>
      <c r="E8" s="18">
        <v>87.65</v>
      </c>
      <c r="F8" s="3">
        <v>12</v>
      </c>
      <c r="G8" s="3">
        <v>9</v>
      </c>
      <c r="H8" s="3">
        <v>20</v>
      </c>
      <c r="I8" s="3">
        <f>F8-9</f>
        <v>3</v>
      </c>
      <c r="J8" s="3">
        <f>G8-40</f>
        <v>-31</v>
      </c>
      <c r="K8" s="3">
        <f>H8</f>
        <v>20</v>
      </c>
      <c r="L8" s="4">
        <f>I8*3600+J8*60+K8</f>
        <v>8960</v>
      </c>
      <c r="M8" s="4">
        <f>L8/E8*100</f>
        <v>10222.475755847117</v>
      </c>
    </row>
    <row r="9" spans="1:13" ht="15" thickBot="1" x14ac:dyDescent="0.45">
      <c r="A9" s="3">
        <v>8</v>
      </c>
      <c r="B9" s="17" t="s">
        <v>95</v>
      </c>
      <c r="C9" s="17" t="s">
        <v>96</v>
      </c>
      <c r="D9" s="17">
        <v>2323</v>
      </c>
      <c r="E9" s="18">
        <v>92.63</v>
      </c>
      <c r="F9" s="3">
        <v>12</v>
      </c>
      <c r="G9" s="3">
        <v>34</v>
      </c>
      <c r="H9" s="3">
        <v>14</v>
      </c>
      <c r="I9" s="3">
        <f>F9-9</f>
        <v>3</v>
      </c>
      <c r="J9" s="3">
        <f>G9-40</f>
        <v>-6</v>
      </c>
      <c r="K9" s="3">
        <f>H9</f>
        <v>14</v>
      </c>
      <c r="L9" s="4">
        <f>I9*3600+J9*60+K9</f>
        <v>10454</v>
      </c>
      <c r="M9" s="4">
        <f>L9/E9*100</f>
        <v>11285.760552736694</v>
      </c>
    </row>
    <row r="10" spans="1:13" ht="15" thickBot="1" x14ac:dyDescent="0.45">
      <c r="A10" s="3">
        <v>9</v>
      </c>
      <c r="B10" s="17" t="s">
        <v>11</v>
      </c>
      <c r="C10" s="17" t="s">
        <v>12</v>
      </c>
      <c r="D10" s="17" t="s">
        <v>82</v>
      </c>
      <c r="E10" s="18">
        <v>89.46</v>
      </c>
      <c r="F10" s="3">
        <v>12</v>
      </c>
      <c r="G10" s="3">
        <v>38</v>
      </c>
      <c r="H10" s="3">
        <v>14</v>
      </c>
      <c r="I10" s="3">
        <f>F10-9</f>
        <v>3</v>
      </c>
      <c r="J10" s="3">
        <f>G10-40</f>
        <v>-2</v>
      </c>
      <c r="K10" s="3">
        <f>H10</f>
        <v>14</v>
      </c>
      <c r="L10" s="4">
        <f>I10*3600+J10*60+K10</f>
        <v>10694</v>
      </c>
      <c r="M10" s="4">
        <f>L10/E10*100</f>
        <v>11953.945897607871</v>
      </c>
    </row>
    <row r="11" spans="1:13" ht="15" thickBot="1" x14ac:dyDescent="0.45">
      <c r="A11" s="3">
        <v>10</v>
      </c>
      <c r="B11" s="17" t="s">
        <v>71</v>
      </c>
      <c r="C11" s="17" t="s">
        <v>72</v>
      </c>
      <c r="D11" s="17">
        <v>597</v>
      </c>
      <c r="E11" s="18">
        <v>93.01</v>
      </c>
      <c r="F11" s="3">
        <v>13</v>
      </c>
      <c r="G11" s="3">
        <v>49</v>
      </c>
      <c r="H11" s="3">
        <v>56</v>
      </c>
      <c r="I11" s="3">
        <f>F11-9</f>
        <v>4</v>
      </c>
      <c r="J11" s="3">
        <f>G11-40</f>
        <v>9</v>
      </c>
      <c r="K11" s="3">
        <f>H11</f>
        <v>56</v>
      </c>
      <c r="L11" s="4">
        <f>I11*3600+J11*60+K11</f>
        <v>14996</v>
      </c>
      <c r="M11" s="4">
        <f>L11/E11*100</f>
        <v>16122.997527147618</v>
      </c>
    </row>
    <row r="12" spans="1:13" ht="15" thickBot="1" x14ac:dyDescent="0.45">
      <c r="A12" s="3">
        <v>11</v>
      </c>
      <c r="B12" s="17" t="s">
        <v>85</v>
      </c>
      <c r="C12" s="17" t="s">
        <v>23</v>
      </c>
      <c r="D12" s="17">
        <v>1830</v>
      </c>
      <c r="E12" s="18">
        <v>88.16</v>
      </c>
      <c r="F12" s="3">
        <v>14</v>
      </c>
      <c r="G12" s="3">
        <v>6</v>
      </c>
      <c r="H12" s="3">
        <v>59</v>
      </c>
      <c r="I12" s="3">
        <f>F12-9</f>
        <v>5</v>
      </c>
      <c r="J12" s="3">
        <f>G12-40</f>
        <v>-34</v>
      </c>
      <c r="K12" s="3">
        <f>H12</f>
        <v>59</v>
      </c>
      <c r="L12" s="4">
        <f>I12*3600+J12*60+K12</f>
        <v>16019</v>
      </c>
      <c r="M12" s="4">
        <f>L12/E12*100</f>
        <v>18170.372050816699</v>
      </c>
    </row>
    <row r="13" spans="1:13" ht="15" thickBot="1" x14ac:dyDescent="0.45">
      <c r="A13" s="3">
        <v>12</v>
      </c>
      <c r="B13" s="17" t="s">
        <v>140</v>
      </c>
      <c r="C13" s="17" t="s">
        <v>141</v>
      </c>
      <c r="D13" s="17" t="s">
        <v>142</v>
      </c>
      <c r="E13" s="18">
        <v>84.99</v>
      </c>
      <c r="F13" s="3"/>
      <c r="G13" s="3" t="s">
        <v>38</v>
      </c>
      <c r="H13" s="3"/>
      <c r="I13" s="3"/>
      <c r="J13" s="3"/>
      <c r="K13" s="3"/>
      <c r="L13" s="4">
        <f>I13*3600+J13*60+K13</f>
        <v>0</v>
      </c>
      <c r="M13" s="4">
        <f>L13/E13*100</f>
        <v>0</v>
      </c>
    </row>
    <row r="14" spans="1:13" x14ac:dyDescent="0.4">
      <c r="D14" s="2"/>
    </row>
    <row r="15" spans="1:13" x14ac:dyDescent="0.4">
      <c r="D15" s="2"/>
    </row>
    <row r="16" spans="1:13" x14ac:dyDescent="0.4">
      <c r="D16" s="2"/>
    </row>
    <row r="17" spans="4:4" x14ac:dyDescent="0.4">
      <c r="D17" s="2"/>
    </row>
    <row r="18" spans="4:4" x14ac:dyDescent="0.4">
      <c r="D18" s="2"/>
    </row>
    <row r="19" spans="4:4" x14ac:dyDescent="0.4">
      <c r="D19" s="2"/>
    </row>
    <row r="20" spans="4:4" x14ac:dyDescent="0.4">
      <c r="D20" s="2"/>
    </row>
    <row r="21" spans="4:4" x14ac:dyDescent="0.4">
      <c r="D21" s="2"/>
    </row>
    <row r="22" spans="4:4" x14ac:dyDescent="0.4">
      <c r="D22" s="2"/>
    </row>
    <row r="23" spans="4:4" x14ac:dyDescent="0.4">
      <c r="D23" s="2"/>
    </row>
    <row r="24" spans="4:4" x14ac:dyDescent="0.4">
      <c r="D24" s="2"/>
    </row>
    <row r="25" spans="4:4" x14ac:dyDescent="0.4">
      <c r="D25" s="2"/>
    </row>
    <row r="26" spans="4:4" x14ac:dyDescent="0.4">
      <c r="D26" s="2"/>
    </row>
    <row r="27" spans="4:4" x14ac:dyDescent="0.4">
      <c r="D27" s="2"/>
    </row>
  </sheetData>
  <sortState xmlns:xlrd2="http://schemas.microsoft.com/office/spreadsheetml/2017/richdata2" ref="A2:M13">
    <sortCondition ref="M1:M13"/>
  </sortState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085D7-E777-4D48-B0C9-17159EA53999}">
  <sheetPr>
    <pageSetUpPr fitToPage="1"/>
  </sheetPr>
  <dimension ref="A1:M37"/>
  <sheetViews>
    <sheetView topLeftCell="A2" workbookViewId="0">
      <selection activeCell="B24" sqref="B24"/>
    </sheetView>
  </sheetViews>
  <sheetFormatPr defaultRowHeight="14.6" x14ac:dyDescent="0.4"/>
  <cols>
    <col min="1" max="1" width="5.07421875" customWidth="1"/>
    <col min="2" max="2" width="18.3046875" customWidth="1"/>
    <col min="3" max="3" width="21.23046875" customWidth="1"/>
    <col min="4" max="4" width="14.765625" customWidth="1"/>
  </cols>
  <sheetData>
    <row r="1" spans="1:13" x14ac:dyDescent="0.4">
      <c r="A1" s="6"/>
      <c r="B1" s="7" t="s">
        <v>45</v>
      </c>
      <c r="C1" s="7" t="s">
        <v>0</v>
      </c>
      <c r="D1" s="7" t="s">
        <v>1</v>
      </c>
      <c r="E1" s="7" t="s">
        <v>44</v>
      </c>
      <c r="F1" s="8" t="s">
        <v>35</v>
      </c>
      <c r="G1" s="8" t="s">
        <v>36</v>
      </c>
      <c r="H1" s="8" t="s">
        <v>37</v>
      </c>
      <c r="I1" s="8" t="s">
        <v>46</v>
      </c>
      <c r="J1" s="8" t="s">
        <v>47</v>
      </c>
      <c r="K1" s="8" t="s">
        <v>48</v>
      </c>
      <c r="L1" s="8" t="s">
        <v>49</v>
      </c>
      <c r="M1" s="8" t="s">
        <v>50</v>
      </c>
    </row>
    <row r="2" spans="1:13" x14ac:dyDescent="0.4">
      <c r="A2" s="6">
        <v>1</v>
      </c>
      <c r="B2" s="19" t="s">
        <v>151</v>
      </c>
      <c r="C2" s="19" t="s">
        <v>152</v>
      </c>
      <c r="D2" s="20">
        <v>137</v>
      </c>
      <c r="E2" s="20">
        <v>97</v>
      </c>
      <c r="F2" s="6">
        <v>12</v>
      </c>
      <c r="G2" s="6">
        <v>18</v>
      </c>
      <c r="H2" s="6">
        <v>7</v>
      </c>
      <c r="I2" s="6">
        <f>F2-9</f>
        <v>3</v>
      </c>
      <c r="J2" s="6">
        <f>G2-40</f>
        <v>-22</v>
      </c>
      <c r="K2" s="6">
        <f>H2</f>
        <v>7</v>
      </c>
      <c r="L2" s="9">
        <f>I2*3600+J2*60+K2</f>
        <v>9487</v>
      </c>
      <c r="M2" s="9">
        <f>L2/E2*100</f>
        <v>9780.4123711340217</v>
      </c>
    </row>
    <row r="3" spans="1:13" x14ac:dyDescent="0.4">
      <c r="A3" s="6">
        <v>2</v>
      </c>
      <c r="B3" s="19" t="s">
        <v>30</v>
      </c>
      <c r="C3" s="19" t="s">
        <v>31</v>
      </c>
      <c r="D3" s="19" t="s">
        <v>139</v>
      </c>
      <c r="E3" s="20">
        <v>107.25</v>
      </c>
      <c r="F3" s="6">
        <v>12</v>
      </c>
      <c r="G3" s="6">
        <v>41</v>
      </c>
      <c r="H3" s="6">
        <v>15</v>
      </c>
      <c r="I3" s="6">
        <f>F3-9</f>
        <v>3</v>
      </c>
      <c r="J3" s="6">
        <f>G3-40</f>
        <v>1</v>
      </c>
      <c r="K3" s="6">
        <f>H3</f>
        <v>15</v>
      </c>
      <c r="L3" s="9">
        <f>I3*3600+J3*60+K3</f>
        <v>10875</v>
      </c>
      <c r="M3" s="9">
        <f>L3/E3*100</f>
        <v>10139.86013986014</v>
      </c>
    </row>
    <row r="4" spans="1:13" x14ac:dyDescent="0.4">
      <c r="A4" s="6">
        <v>3</v>
      </c>
      <c r="B4" s="19" t="s">
        <v>9</v>
      </c>
      <c r="C4" s="19" t="s">
        <v>10</v>
      </c>
      <c r="D4" s="19">
        <v>1506</v>
      </c>
      <c r="E4" s="20">
        <v>107</v>
      </c>
      <c r="F4" s="6">
        <v>12</v>
      </c>
      <c r="G4" s="6">
        <v>45</v>
      </c>
      <c r="H4" s="6">
        <v>13</v>
      </c>
      <c r="I4" s="6">
        <f>F4-9</f>
        <v>3</v>
      </c>
      <c r="J4" s="6">
        <f>G4-40</f>
        <v>5</v>
      </c>
      <c r="K4" s="6">
        <f>H4</f>
        <v>13</v>
      </c>
      <c r="L4" s="9">
        <f>I4*3600+J4*60+K4</f>
        <v>11113</v>
      </c>
      <c r="M4" s="9">
        <f>L4/E4*100</f>
        <v>10385.981308411214</v>
      </c>
    </row>
    <row r="5" spans="1:13" x14ac:dyDescent="0.4">
      <c r="A5" s="6">
        <v>4</v>
      </c>
      <c r="B5" s="19" t="s">
        <v>129</v>
      </c>
      <c r="C5" s="19" t="s">
        <v>130</v>
      </c>
      <c r="D5" s="19">
        <v>1392</v>
      </c>
      <c r="E5" s="20">
        <v>107.81</v>
      </c>
      <c r="F5" s="6">
        <v>12</v>
      </c>
      <c r="G5" s="6">
        <v>46</v>
      </c>
      <c r="H5" s="6">
        <v>54</v>
      </c>
      <c r="I5" s="6">
        <f>F5-9</f>
        <v>3</v>
      </c>
      <c r="J5" s="6">
        <f>G5-40</f>
        <v>6</v>
      </c>
      <c r="K5" s="6">
        <f>H5</f>
        <v>54</v>
      </c>
      <c r="L5" s="9">
        <f>I5*3600+J5*60+K5</f>
        <v>11214</v>
      </c>
      <c r="M5" s="9">
        <f>L5/E5*100</f>
        <v>10401.632501623226</v>
      </c>
    </row>
    <row r="6" spans="1:13" x14ac:dyDescent="0.4">
      <c r="A6" s="6">
        <v>5</v>
      </c>
      <c r="B6" s="19" t="s">
        <v>100</v>
      </c>
      <c r="C6" s="19" t="s">
        <v>34</v>
      </c>
      <c r="D6" s="19"/>
      <c r="E6" s="20">
        <v>107.81</v>
      </c>
      <c r="F6" s="6">
        <v>12</v>
      </c>
      <c r="G6" s="6">
        <v>49</v>
      </c>
      <c r="H6" s="6">
        <v>8</v>
      </c>
      <c r="I6" s="6">
        <f>F6-9</f>
        <v>3</v>
      </c>
      <c r="J6" s="6">
        <f>G6-40</f>
        <v>9</v>
      </c>
      <c r="K6" s="6">
        <f>H6</f>
        <v>8</v>
      </c>
      <c r="L6" s="9">
        <f>I6*3600+J6*60+K6</f>
        <v>11348</v>
      </c>
      <c r="M6" s="9">
        <f>L6/E6*100</f>
        <v>10525.925238846117</v>
      </c>
    </row>
    <row r="7" spans="1:13" x14ac:dyDescent="0.4">
      <c r="A7" s="6">
        <v>6</v>
      </c>
      <c r="B7" s="19" t="s">
        <v>122</v>
      </c>
      <c r="C7" s="19" t="s">
        <v>123</v>
      </c>
      <c r="D7" s="19">
        <v>960</v>
      </c>
      <c r="E7" s="20">
        <v>96.9</v>
      </c>
      <c r="F7" s="6">
        <v>12</v>
      </c>
      <c r="G7" s="6">
        <v>39</v>
      </c>
      <c r="H7" s="6">
        <v>44</v>
      </c>
      <c r="I7" s="6">
        <f>F7-9</f>
        <v>3</v>
      </c>
      <c r="J7" s="6">
        <f>G7-40</f>
        <v>-1</v>
      </c>
      <c r="K7" s="6">
        <f>H7</f>
        <v>44</v>
      </c>
      <c r="L7" s="9">
        <f>I7*3600+J7*60+K7</f>
        <v>10784</v>
      </c>
      <c r="M7" s="9">
        <f>L7/E7*100</f>
        <v>11128.998968008256</v>
      </c>
    </row>
    <row r="8" spans="1:13" x14ac:dyDescent="0.4">
      <c r="A8" s="6">
        <v>7</v>
      </c>
      <c r="B8" s="19" t="s">
        <v>5</v>
      </c>
      <c r="C8" s="19" t="s">
        <v>6</v>
      </c>
      <c r="D8" s="19">
        <v>8089</v>
      </c>
      <c r="E8" s="20">
        <v>103.76</v>
      </c>
      <c r="F8" s="6">
        <v>12</v>
      </c>
      <c r="G8" s="6">
        <v>55</v>
      </c>
      <c r="H8" s="6">
        <v>37</v>
      </c>
      <c r="I8" s="6">
        <f>F8-9</f>
        <v>3</v>
      </c>
      <c r="J8" s="6">
        <f>G8-40</f>
        <v>15</v>
      </c>
      <c r="K8" s="6">
        <f>H8</f>
        <v>37</v>
      </c>
      <c r="L8" s="9">
        <f>I8*3600+J8*60+K8</f>
        <v>11737</v>
      </c>
      <c r="M8" s="9">
        <f>L8/E8*100</f>
        <v>11311.680801850423</v>
      </c>
    </row>
    <row r="9" spans="1:13" x14ac:dyDescent="0.4">
      <c r="A9" s="6">
        <v>8</v>
      </c>
      <c r="B9" s="19" t="s">
        <v>153</v>
      </c>
      <c r="C9" s="19" t="s">
        <v>154</v>
      </c>
      <c r="D9" s="19">
        <v>963</v>
      </c>
      <c r="E9" s="20">
        <v>95.84</v>
      </c>
      <c r="F9" s="6">
        <v>12</v>
      </c>
      <c r="G9" s="6">
        <v>41</v>
      </c>
      <c r="H9" s="6">
        <v>23</v>
      </c>
      <c r="I9" s="6">
        <f>F9-9</f>
        <v>3</v>
      </c>
      <c r="J9" s="6">
        <f>G9-40</f>
        <v>1</v>
      </c>
      <c r="K9" s="6">
        <f>H9</f>
        <v>23</v>
      </c>
      <c r="L9" s="9">
        <f>I9*3600+J9*60+K9</f>
        <v>10883</v>
      </c>
      <c r="M9" s="9">
        <f>L9/E9*100</f>
        <v>11355.383973288814</v>
      </c>
    </row>
    <row r="10" spans="1:13" x14ac:dyDescent="0.4">
      <c r="A10" s="6">
        <v>9</v>
      </c>
      <c r="B10" s="19" t="s">
        <v>83</v>
      </c>
      <c r="C10" s="19" t="s">
        <v>84</v>
      </c>
      <c r="D10" s="19">
        <v>2007</v>
      </c>
      <c r="E10" s="20">
        <v>97.21</v>
      </c>
      <c r="F10" s="6">
        <v>12</v>
      </c>
      <c r="G10" s="6">
        <v>44</v>
      </c>
      <c r="H10" s="6">
        <v>13</v>
      </c>
      <c r="I10" s="6">
        <f>F10-9</f>
        <v>3</v>
      </c>
      <c r="J10" s="6">
        <f>G10-40</f>
        <v>4</v>
      </c>
      <c r="K10" s="6">
        <f>H10</f>
        <v>13</v>
      </c>
      <c r="L10" s="9">
        <f>I10*3600+J10*60+K10</f>
        <v>11053</v>
      </c>
      <c r="M10" s="9">
        <f>L10/E10*100</f>
        <v>11370.229400267463</v>
      </c>
    </row>
    <row r="11" spans="1:13" x14ac:dyDescent="0.4">
      <c r="A11" s="6">
        <v>10</v>
      </c>
      <c r="B11" s="19" t="s">
        <v>105</v>
      </c>
      <c r="C11" s="19" t="s">
        <v>106</v>
      </c>
      <c r="D11" s="19">
        <v>1977</v>
      </c>
      <c r="E11" s="20">
        <v>102.42</v>
      </c>
      <c r="F11" s="6">
        <v>13</v>
      </c>
      <c r="G11" s="6">
        <v>9</v>
      </c>
      <c r="H11" s="6">
        <v>19</v>
      </c>
      <c r="I11" s="6">
        <f>F11-9</f>
        <v>4</v>
      </c>
      <c r="J11" s="6">
        <f>G11-40</f>
        <v>-31</v>
      </c>
      <c r="K11" s="6">
        <f>H11</f>
        <v>19</v>
      </c>
      <c r="L11" s="9">
        <f>I11*3600+J11*60+K11</f>
        <v>12559</v>
      </c>
      <c r="M11" s="9">
        <f>L11/E11*100</f>
        <v>12262.253466119899</v>
      </c>
    </row>
    <row r="12" spans="1:13" x14ac:dyDescent="0.4">
      <c r="A12" s="6">
        <v>11</v>
      </c>
      <c r="B12" s="19" t="s">
        <v>117</v>
      </c>
      <c r="C12" s="19" t="s">
        <v>118</v>
      </c>
      <c r="D12" s="19"/>
      <c r="E12" s="20">
        <v>105.6</v>
      </c>
      <c r="F12" s="6">
        <v>13</v>
      </c>
      <c r="G12" s="6">
        <v>26</v>
      </c>
      <c r="H12" s="6">
        <v>16</v>
      </c>
      <c r="I12" s="6">
        <f>F12-9</f>
        <v>4</v>
      </c>
      <c r="J12" s="6">
        <f>G12-40</f>
        <v>-14</v>
      </c>
      <c r="K12" s="6">
        <f>H12</f>
        <v>16</v>
      </c>
      <c r="L12" s="9">
        <f>I12*3600+J12*60+K12</f>
        <v>13576</v>
      </c>
      <c r="M12" s="9">
        <f>L12/E12*100</f>
        <v>12856.060606060606</v>
      </c>
    </row>
    <row r="13" spans="1:13" x14ac:dyDescent="0.4">
      <c r="A13" s="6">
        <v>12</v>
      </c>
      <c r="B13" s="19" t="s">
        <v>13</v>
      </c>
      <c r="C13" s="19" t="s">
        <v>14</v>
      </c>
      <c r="D13" s="19" t="s">
        <v>15</v>
      </c>
      <c r="E13" s="20">
        <v>107.62</v>
      </c>
      <c r="F13" s="6">
        <v>13</v>
      </c>
      <c r="G13" s="6">
        <v>33</v>
      </c>
      <c r="H13" s="6">
        <v>44</v>
      </c>
      <c r="I13" s="6">
        <f>F13-9</f>
        <v>4</v>
      </c>
      <c r="J13" s="6">
        <f>G13-40</f>
        <v>-7</v>
      </c>
      <c r="K13" s="6">
        <f>H13</f>
        <v>44</v>
      </c>
      <c r="L13" s="9">
        <f>I13*3600+J13*60+K13</f>
        <v>14024</v>
      </c>
      <c r="M13" s="9">
        <f>L13/E13*100</f>
        <v>13031.035123582975</v>
      </c>
    </row>
    <row r="14" spans="1:13" x14ac:dyDescent="0.4">
      <c r="A14" s="6">
        <v>13</v>
      </c>
      <c r="B14" s="19" t="s">
        <v>18</v>
      </c>
      <c r="C14" s="19" t="s">
        <v>67</v>
      </c>
      <c r="D14" s="19" t="s">
        <v>68</v>
      </c>
      <c r="E14" s="20">
        <v>99</v>
      </c>
      <c r="F14" s="6">
        <v>13</v>
      </c>
      <c r="G14" s="6">
        <v>18</v>
      </c>
      <c r="H14" s="6">
        <v>40</v>
      </c>
      <c r="I14" s="6">
        <f>F14-9</f>
        <v>4</v>
      </c>
      <c r="J14" s="6">
        <f>G14-40</f>
        <v>-22</v>
      </c>
      <c r="K14" s="6">
        <f>H14</f>
        <v>40</v>
      </c>
      <c r="L14" s="9">
        <f>I14*3600+J14*60+K14</f>
        <v>13120</v>
      </c>
      <c r="M14" s="9">
        <f>L14/E14*100</f>
        <v>13252.525252525251</v>
      </c>
    </row>
    <row r="15" spans="1:13" x14ac:dyDescent="0.4">
      <c r="A15" s="6">
        <v>14</v>
      </c>
      <c r="B15" s="19" t="s">
        <v>69</v>
      </c>
      <c r="C15" s="19" t="s">
        <v>70</v>
      </c>
      <c r="D15" s="19">
        <v>37</v>
      </c>
      <c r="E15" s="20">
        <v>98.57</v>
      </c>
      <c r="F15" s="6">
        <v>13</v>
      </c>
      <c r="G15" s="6">
        <v>19</v>
      </c>
      <c r="H15" s="6">
        <v>28</v>
      </c>
      <c r="I15" s="6">
        <f>F15-9</f>
        <v>4</v>
      </c>
      <c r="J15" s="6">
        <f>G15-40</f>
        <v>-21</v>
      </c>
      <c r="K15" s="6">
        <f>H15</f>
        <v>28</v>
      </c>
      <c r="L15" s="9">
        <f>I15*3600+J15*60+K15</f>
        <v>13168</v>
      </c>
      <c r="M15" s="9">
        <f>L15/E15*100</f>
        <v>13359.034188901291</v>
      </c>
    </row>
    <row r="16" spans="1:13" x14ac:dyDescent="0.4">
      <c r="A16" s="6">
        <v>15</v>
      </c>
      <c r="B16" s="19" t="s">
        <v>24</v>
      </c>
      <c r="C16" s="19"/>
      <c r="D16" s="19"/>
      <c r="E16" s="20">
        <v>103</v>
      </c>
      <c r="F16" s="6">
        <v>13</v>
      </c>
      <c r="G16" s="15">
        <v>52</v>
      </c>
      <c r="H16" s="15">
        <v>27</v>
      </c>
      <c r="I16" s="6">
        <f>F16-9</f>
        <v>4</v>
      </c>
      <c r="J16" s="6">
        <f>G16-40</f>
        <v>12</v>
      </c>
      <c r="K16" s="6">
        <f>H16</f>
        <v>27</v>
      </c>
      <c r="L16" s="16">
        <f>I16*3600+J16*60+K16</f>
        <v>15147</v>
      </c>
      <c r="M16" s="9">
        <f>L16/E16*100</f>
        <v>14705.825242718447</v>
      </c>
    </row>
    <row r="17" spans="1:13" x14ac:dyDescent="0.4">
      <c r="A17" s="6">
        <v>16</v>
      </c>
      <c r="B17" s="19" t="s">
        <v>133</v>
      </c>
      <c r="C17" s="19" t="s">
        <v>134</v>
      </c>
      <c r="D17" s="19">
        <v>3388</v>
      </c>
      <c r="E17" s="20">
        <v>106.67</v>
      </c>
      <c r="F17" s="6">
        <v>14</v>
      </c>
      <c r="G17" s="6">
        <v>4</v>
      </c>
      <c r="H17" s="6">
        <v>30</v>
      </c>
      <c r="I17" s="6">
        <f>F17-9</f>
        <v>5</v>
      </c>
      <c r="J17" s="6">
        <f>G17-40</f>
        <v>-36</v>
      </c>
      <c r="K17" s="6">
        <f>H17</f>
        <v>30</v>
      </c>
      <c r="L17" s="9">
        <f>I17*3600+J17*60+K17</f>
        <v>15870</v>
      </c>
      <c r="M17" s="9">
        <f>L17/E17*100</f>
        <v>14877.660073122715</v>
      </c>
    </row>
    <row r="18" spans="1:13" x14ac:dyDescent="0.4">
      <c r="A18" s="6">
        <v>17</v>
      </c>
      <c r="B18" s="19" t="s">
        <v>147</v>
      </c>
      <c r="C18" s="19" t="s">
        <v>148</v>
      </c>
      <c r="D18" s="19"/>
      <c r="E18" s="20">
        <v>102</v>
      </c>
      <c r="F18" s="6">
        <v>14</v>
      </c>
      <c r="G18" s="6">
        <v>3</v>
      </c>
      <c r="H18" s="6">
        <v>32</v>
      </c>
      <c r="I18" s="6">
        <f>F18-9</f>
        <v>5</v>
      </c>
      <c r="J18" s="6">
        <f>G18-40</f>
        <v>-37</v>
      </c>
      <c r="K18" s="6">
        <f>H18</f>
        <v>32</v>
      </c>
      <c r="L18" s="9">
        <f>I18*3600+J18*60+K18</f>
        <v>15812</v>
      </c>
      <c r="M18" s="9">
        <f>L18/E18*100</f>
        <v>15501.960784313727</v>
      </c>
    </row>
    <row r="19" spans="1:13" x14ac:dyDescent="0.4">
      <c r="A19" s="6">
        <v>18</v>
      </c>
      <c r="B19" s="19" t="s">
        <v>22</v>
      </c>
      <c r="C19" s="19" t="s">
        <v>124</v>
      </c>
      <c r="D19" s="19">
        <v>1648</v>
      </c>
      <c r="E19" s="20">
        <v>106.76</v>
      </c>
      <c r="F19" s="6" t="s">
        <v>38</v>
      </c>
      <c r="G19" s="6"/>
      <c r="H19" s="6"/>
      <c r="I19" s="6"/>
      <c r="J19" s="6"/>
      <c r="K19" s="6"/>
      <c r="L19" s="9"/>
      <c r="M19" s="9"/>
    </row>
    <row r="20" spans="1:13" x14ac:dyDescent="0.4">
      <c r="A20" s="6">
        <v>18</v>
      </c>
      <c r="B20" s="19" t="s">
        <v>57</v>
      </c>
      <c r="C20" s="19" t="s">
        <v>58</v>
      </c>
      <c r="D20" s="19">
        <v>471</v>
      </c>
      <c r="E20" s="20">
        <v>101</v>
      </c>
      <c r="F20" s="6" t="s">
        <v>38</v>
      </c>
      <c r="G20" s="6"/>
      <c r="H20" s="6"/>
      <c r="I20" s="6"/>
      <c r="J20" s="6"/>
      <c r="K20" s="6"/>
      <c r="L20" s="9"/>
      <c r="M20" s="9"/>
    </row>
    <row r="21" spans="1:13" x14ac:dyDescent="0.4">
      <c r="A21" s="6">
        <v>18</v>
      </c>
      <c r="B21" s="19" t="s">
        <v>17</v>
      </c>
      <c r="C21" s="19" t="s">
        <v>75</v>
      </c>
      <c r="D21" s="19">
        <v>1735</v>
      </c>
      <c r="E21" s="20">
        <v>100.57</v>
      </c>
      <c r="F21" s="6" t="s">
        <v>38</v>
      </c>
      <c r="G21" s="6"/>
      <c r="H21" s="6"/>
      <c r="I21" s="6"/>
      <c r="J21" s="6"/>
      <c r="K21" s="6"/>
      <c r="L21" s="9"/>
      <c r="M21" s="9"/>
    </row>
    <row r="22" spans="1:13" x14ac:dyDescent="0.4">
      <c r="A22" s="6">
        <v>18</v>
      </c>
      <c r="B22" s="19" t="s">
        <v>76</v>
      </c>
      <c r="C22" s="19" t="s">
        <v>77</v>
      </c>
      <c r="D22" s="19">
        <v>6699</v>
      </c>
      <c r="E22" s="20">
        <v>99.55</v>
      </c>
      <c r="F22" s="6" t="s">
        <v>38</v>
      </c>
      <c r="G22" s="6"/>
      <c r="H22" s="6"/>
      <c r="I22" s="6"/>
      <c r="J22" s="6"/>
      <c r="K22" s="6"/>
      <c r="L22" s="9"/>
      <c r="M22" s="9"/>
    </row>
    <row r="23" spans="1:13" x14ac:dyDescent="0.4">
      <c r="A23" s="6">
        <v>18</v>
      </c>
      <c r="B23" s="19" t="s">
        <v>109</v>
      </c>
      <c r="C23" s="19" t="s">
        <v>110</v>
      </c>
      <c r="D23" s="19" t="s">
        <v>111</v>
      </c>
      <c r="E23" s="20">
        <v>99.55</v>
      </c>
      <c r="F23" s="6" t="s">
        <v>38</v>
      </c>
      <c r="G23" s="6"/>
      <c r="H23" s="6"/>
      <c r="I23" s="6"/>
      <c r="J23" s="6"/>
      <c r="K23" s="6"/>
      <c r="L23" s="9"/>
      <c r="M23" s="9"/>
    </row>
    <row r="24" spans="1:13" x14ac:dyDescent="0.4">
      <c r="A24" s="15">
        <v>18</v>
      </c>
      <c r="B24" s="19" t="s">
        <v>7</v>
      </c>
      <c r="C24" s="19" t="s">
        <v>8</v>
      </c>
      <c r="D24" s="19">
        <v>3</v>
      </c>
      <c r="E24" s="20">
        <v>99</v>
      </c>
      <c r="F24" s="6" t="s">
        <v>38</v>
      </c>
      <c r="G24" s="6"/>
      <c r="H24" s="6"/>
      <c r="I24" s="6"/>
      <c r="J24" s="6"/>
      <c r="K24" s="6"/>
      <c r="L24" s="9"/>
      <c r="M24" s="9"/>
    </row>
    <row r="25" spans="1:13" x14ac:dyDescent="0.4">
      <c r="D25" s="2"/>
    </row>
    <row r="26" spans="1:13" x14ac:dyDescent="0.4">
      <c r="D26" s="2"/>
    </row>
    <row r="27" spans="1:13" x14ac:dyDescent="0.4">
      <c r="D27" s="2"/>
    </row>
    <row r="28" spans="1:13" x14ac:dyDescent="0.4">
      <c r="D28" s="2"/>
    </row>
    <row r="29" spans="1:13" x14ac:dyDescent="0.4">
      <c r="D29" s="2"/>
    </row>
    <row r="30" spans="1:13" x14ac:dyDescent="0.4">
      <c r="D30" s="2"/>
    </row>
    <row r="31" spans="1:13" x14ac:dyDescent="0.4">
      <c r="D31" s="2"/>
    </row>
    <row r="32" spans="1:13" x14ac:dyDescent="0.4">
      <c r="D32" s="2"/>
    </row>
    <row r="33" spans="4:4" x14ac:dyDescent="0.4">
      <c r="D33" s="2"/>
    </row>
    <row r="34" spans="4:4" x14ac:dyDescent="0.4">
      <c r="D34" s="2"/>
    </row>
    <row r="35" spans="4:4" x14ac:dyDescent="0.4">
      <c r="D35" s="2"/>
    </row>
    <row r="36" spans="4:4" x14ac:dyDescent="0.4">
      <c r="D36" s="2"/>
    </row>
    <row r="37" spans="4:4" x14ac:dyDescent="0.4">
      <c r="D37" s="2"/>
    </row>
  </sheetData>
  <sortState xmlns:xlrd2="http://schemas.microsoft.com/office/spreadsheetml/2017/richdata2" ref="B2:M24">
    <sortCondition ref="M1:M24"/>
  </sortState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AB02-7F9B-4645-B522-9401581C8F6A}">
  <sheetPr>
    <pageSetUpPr fitToPage="1"/>
  </sheetPr>
  <dimension ref="A1:M26"/>
  <sheetViews>
    <sheetView workbookViewId="0">
      <selection activeCell="E21" sqref="E21"/>
    </sheetView>
  </sheetViews>
  <sheetFormatPr defaultRowHeight="14.6" x14ac:dyDescent="0.4"/>
  <cols>
    <col min="1" max="1" width="5.53515625" customWidth="1"/>
    <col min="2" max="2" width="21.3046875" customWidth="1"/>
    <col min="3" max="3" width="19.23046875" customWidth="1"/>
    <col min="4" max="4" width="14" customWidth="1"/>
  </cols>
  <sheetData>
    <row r="1" spans="1:13" ht="25.75" x14ac:dyDescent="0.4">
      <c r="A1" s="6"/>
      <c r="B1" s="7" t="s">
        <v>45</v>
      </c>
      <c r="C1" s="7" t="s">
        <v>0</v>
      </c>
      <c r="D1" s="7" t="s">
        <v>1</v>
      </c>
      <c r="E1" s="7" t="s">
        <v>44</v>
      </c>
      <c r="F1" s="7" t="s">
        <v>35</v>
      </c>
      <c r="G1" s="7" t="s">
        <v>36</v>
      </c>
      <c r="H1" s="7" t="s">
        <v>37</v>
      </c>
      <c r="I1" s="7" t="s">
        <v>40</v>
      </c>
      <c r="J1" s="7" t="s">
        <v>41</v>
      </c>
      <c r="K1" s="7" t="s">
        <v>42</v>
      </c>
      <c r="L1" s="7" t="s">
        <v>43</v>
      </c>
      <c r="M1" s="7" t="s">
        <v>39</v>
      </c>
    </row>
    <row r="2" spans="1:13" x14ac:dyDescent="0.4">
      <c r="A2" s="6">
        <v>1</v>
      </c>
      <c r="B2" s="19" t="s">
        <v>28</v>
      </c>
      <c r="C2" s="19" t="s">
        <v>3</v>
      </c>
      <c r="D2" s="19" t="s">
        <v>29</v>
      </c>
      <c r="E2" s="19">
        <v>113.4</v>
      </c>
      <c r="F2" s="6">
        <v>11</v>
      </c>
      <c r="G2" s="6">
        <v>6</v>
      </c>
      <c r="H2" s="6">
        <v>30</v>
      </c>
      <c r="I2" s="6">
        <f>F2-9</f>
        <v>2</v>
      </c>
      <c r="J2" s="6">
        <f>G2-40</f>
        <v>-34</v>
      </c>
      <c r="K2" s="6">
        <f>H2</f>
        <v>30</v>
      </c>
      <c r="L2" s="9">
        <f>I2*3600+J2*60+K2</f>
        <v>5190</v>
      </c>
      <c r="M2" s="9">
        <f>L2/E2*100</f>
        <v>4576.7195767195763</v>
      </c>
    </row>
    <row r="3" spans="1:13" x14ac:dyDescent="0.4">
      <c r="A3" s="6">
        <v>2</v>
      </c>
      <c r="B3" s="19" t="s">
        <v>131</v>
      </c>
      <c r="C3" s="19" t="s">
        <v>132</v>
      </c>
      <c r="D3" s="19">
        <v>1810</v>
      </c>
      <c r="E3" s="19">
        <v>111.95</v>
      </c>
      <c r="F3" s="6">
        <v>11</v>
      </c>
      <c r="G3" s="6">
        <v>5</v>
      </c>
      <c r="H3" s="6">
        <v>55</v>
      </c>
      <c r="I3" s="6">
        <f>F3-9</f>
        <v>2</v>
      </c>
      <c r="J3" s="6">
        <f>G3-40</f>
        <v>-35</v>
      </c>
      <c r="K3" s="6">
        <f>H3</f>
        <v>55</v>
      </c>
      <c r="L3" s="9">
        <f>I3*3600+J3*60+K3</f>
        <v>5155</v>
      </c>
      <c r="M3" s="9">
        <f>L3/E3*100</f>
        <v>4604.7342563644488</v>
      </c>
    </row>
    <row r="4" spans="1:13" x14ac:dyDescent="0.4">
      <c r="A4" s="6">
        <v>3</v>
      </c>
      <c r="B4" s="19" t="s">
        <v>73</v>
      </c>
      <c r="C4" s="19" t="s">
        <v>74</v>
      </c>
      <c r="D4" s="19">
        <v>726</v>
      </c>
      <c r="E4" s="19">
        <v>113.6</v>
      </c>
      <c r="F4" s="6">
        <v>11</v>
      </c>
      <c r="G4" s="6">
        <v>23</v>
      </c>
      <c r="H4" s="6">
        <v>20</v>
      </c>
      <c r="I4" s="6">
        <f>F4-9</f>
        <v>2</v>
      </c>
      <c r="J4" s="6">
        <f>G4-40</f>
        <v>-17</v>
      </c>
      <c r="K4" s="6">
        <f>H4</f>
        <v>20</v>
      </c>
      <c r="L4" s="9">
        <f>I4*3600+J4*60+K4</f>
        <v>6200</v>
      </c>
      <c r="M4" s="9">
        <f>L4/E4*100</f>
        <v>5457.7464788732395</v>
      </c>
    </row>
    <row r="5" spans="1:13" x14ac:dyDescent="0.4">
      <c r="A5" s="6">
        <v>4</v>
      </c>
      <c r="B5" s="19" t="s">
        <v>2</v>
      </c>
      <c r="C5" s="19" t="s">
        <v>3</v>
      </c>
      <c r="D5" s="19">
        <v>2505</v>
      </c>
      <c r="E5" s="19">
        <v>111.56</v>
      </c>
      <c r="F5" s="6">
        <v>11</v>
      </c>
      <c r="G5" s="6">
        <v>34</v>
      </c>
      <c r="H5" s="6">
        <v>0</v>
      </c>
      <c r="I5" s="6">
        <f>F5-9</f>
        <v>2</v>
      </c>
      <c r="J5" s="6">
        <f>G5-40</f>
        <v>-6</v>
      </c>
      <c r="K5" s="6">
        <f>H5</f>
        <v>0</v>
      </c>
      <c r="L5" s="9">
        <f>I5*3600+J5*60+K5</f>
        <v>6840</v>
      </c>
      <c r="M5" s="9">
        <f>L5/E5*100</f>
        <v>6131.2298314808177</v>
      </c>
    </row>
    <row r="6" spans="1:13" x14ac:dyDescent="0.4">
      <c r="A6" s="6">
        <v>5</v>
      </c>
      <c r="B6" s="19" t="s">
        <v>137</v>
      </c>
      <c r="C6" s="19" t="s">
        <v>138</v>
      </c>
      <c r="D6" s="19">
        <v>126</v>
      </c>
      <c r="E6" s="19">
        <v>122</v>
      </c>
      <c r="F6" s="6">
        <v>11</v>
      </c>
      <c r="G6" s="6">
        <v>45</v>
      </c>
      <c r="H6" s="6">
        <v>10</v>
      </c>
      <c r="I6" s="6">
        <f>F6-9</f>
        <v>2</v>
      </c>
      <c r="J6" s="6">
        <f>G6-40</f>
        <v>5</v>
      </c>
      <c r="K6" s="6">
        <f>H6</f>
        <v>10</v>
      </c>
      <c r="L6" s="9">
        <f>I6*3600+J6*60+K6</f>
        <v>7510</v>
      </c>
      <c r="M6" s="9">
        <f>L6/E6*100</f>
        <v>6155.7377049180323</v>
      </c>
    </row>
    <row r="7" spans="1:13" x14ac:dyDescent="0.4">
      <c r="A7" s="6">
        <v>6</v>
      </c>
      <c r="B7" s="19" t="s">
        <v>119</v>
      </c>
      <c r="C7" s="19" t="s">
        <v>120</v>
      </c>
      <c r="D7" s="19">
        <v>7516</v>
      </c>
      <c r="E7" s="19">
        <v>116</v>
      </c>
      <c r="F7" s="6">
        <v>11</v>
      </c>
      <c r="G7" s="6">
        <v>40</v>
      </c>
      <c r="H7" s="6">
        <v>5</v>
      </c>
      <c r="I7" s="6">
        <f>F7-9</f>
        <v>2</v>
      </c>
      <c r="J7" s="6">
        <f>G7-40</f>
        <v>0</v>
      </c>
      <c r="K7" s="6">
        <f>H7</f>
        <v>5</v>
      </c>
      <c r="L7" s="9">
        <f>I7*3600+J7*60+K7</f>
        <v>7205</v>
      </c>
      <c r="M7" s="9">
        <f>L7/E7*100</f>
        <v>6211.2068965517237</v>
      </c>
    </row>
    <row r="8" spans="1:13" x14ac:dyDescent="0.4">
      <c r="A8" s="6">
        <v>7</v>
      </c>
      <c r="B8" s="19" t="s">
        <v>128</v>
      </c>
      <c r="C8" s="19" t="s">
        <v>127</v>
      </c>
      <c r="D8" s="19" t="s">
        <v>61</v>
      </c>
      <c r="E8" s="19">
        <v>112.05</v>
      </c>
      <c r="F8" s="6">
        <v>12</v>
      </c>
      <c r="G8" s="6">
        <v>22</v>
      </c>
      <c r="H8" s="6">
        <v>55</v>
      </c>
      <c r="I8" s="6">
        <f>F8-9</f>
        <v>3</v>
      </c>
      <c r="J8" s="6">
        <f>G8-40</f>
        <v>-18</v>
      </c>
      <c r="K8" s="6">
        <f>H8</f>
        <v>55</v>
      </c>
      <c r="L8" s="9">
        <f>I8*3600+J8*60+K8</f>
        <v>9775</v>
      </c>
      <c r="M8" s="9">
        <f>L8/E8*100</f>
        <v>8723.784024988845</v>
      </c>
    </row>
    <row r="9" spans="1:13" x14ac:dyDescent="0.4">
      <c r="A9" s="6">
        <v>8</v>
      </c>
      <c r="B9" s="19" t="s">
        <v>79</v>
      </c>
      <c r="C9" s="19" t="s">
        <v>80</v>
      </c>
      <c r="D9" s="19"/>
      <c r="E9" s="19">
        <v>108.01</v>
      </c>
      <c r="F9" s="6">
        <v>12</v>
      </c>
      <c r="G9" s="6">
        <v>17</v>
      </c>
      <c r="H9" s="6">
        <v>25</v>
      </c>
      <c r="I9" s="6">
        <f>F9-9</f>
        <v>3</v>
      </c>
      <c r="J9" s="6">
        <f>G9-40</f>
        <v>-23</v>
      </c>
      <c r="K9" s="6">
        <f>H9</f>
        <v>25</v>
      </c>
      <c r="L9" s="9">
        <f>I9*3600+J9*60+K9</f>
        <v>9445</v>
      </c>
      <c r="M9" s="9">
        <f>L9/E9*100</f>
        <v>8744.5606888251077</v>
      </c>
    </row>
    <row r="10" spans="1:13" x14ac:dyDescent="0.4">
      <c r="A10" s="6">
        <v>9</v>
      </c>
      <c r="B10" s="19" t="s">
        <v>20</v>
      </c>
      <c r="C10" s="19" t="s">
        <v>78</v>
      </c>
      <c r="D10" s="19" t="s">
        <v>21</v>
      </c>
      <c r="E10" s="19">
        <v>117.15</v>
      </c>
      <c r="F10" s="6">
        <v>12</v>
      </c>
      <c r="G10" s="6">
        <v>57</v>
      </c>
      <c r="H10" s="6">
        <v>20</v>
      </c>
      <c r="I10" s="6">
        <f>F10-9</f>
        <v>3</v>
      </c>
      <c r="J10" s="6">
        <f>G10-40</f>
        <v>17</v>
      </c>
      <c r="K10" s="6">
        <f>H10</f>
        <v>20</v>
      </c>
      <c r="L10" s="9">
        <f>I10*3600+J10*60+K10</f>
        <v>11840</v>
      </c>
      <c r="M10" s="9">
        <f>L10/E10*100</f>
        <v>10106.700810926162</v>
      </c>
    </row>
    <row r="11" spans="1:13" x14ac:dyDescent="0.4">
      <c r="A11" s="6">
        <v>10</v>
      </c>
      <c r="B11" s="19" t="s">
        <v>149</v>
      </c>
      <c r="C11" s="19" t="s">
        <v>150</v>
      </c>
      <c r="D11" s="19"/>
      <c r="E11" s="19">
        <v>120</v>
      </c>
      <c r="F11" s="6" t="s">
        <v>38</v>
      </c>
      <c r="G11" s="15"/>
      <c r="H11" s="15"/>
      <c r="I11" s="6"/>
      <c r="J11" s="6"/>
      <c r="K11" s="6"/>
      <c r="L11" s="9"/>
      <c r="M11" s="9"/>
    </row>
    <row r="12" spans="1:13" x14ac:dyDescent="0.4">
      <c r="A12" s="6">
        <v>10</v>
      </c>
      <c r="B12" s="19" t="s">
        <v>88</v>
      </c>
      <c r="C12" s="19" t="s">
        <v>89</v>
      </c>
      <c r="D12" s="19">
        <v>27</v>
      </c>
      <c r="E12" s="19">
        <v>112</v>
      </c>
      <c r="F12" s="6" t="s">
        <v>38</v>
      </c>
      <c r="G12" s="6"/>
      <c r="H12" s="6"/>
      <c r="I12" s="6"/>
      <c r="J12" s="6"/>
      <c r="K12" s="6"/>
      <c r="L12" s="9"/>
      <c r="M12" s="9"/>
    </row>
    <row r="13" spans="1:13" x14ac:dyDescent="0.4">
      <c r="A13" s="6">
        <v>10</v>
      </c>
      <c r="B13" s="19" t="s">
        <v>125</v>
      </c>
      <c r="C13" s="19" t="s">
        <v>126</v>
      </c>
      <c r="D13" s="19"/>
      <c r="E13" s="19">
        <v>112</v>
      </c>
      <c r="F13" s="6" t="s">
        <v>38</v>
      </c>
      <c r="G13" s="6"/>
      <c r="H13" s="6"/>
      <c r="I13" s="6"/>
      <c r="J13" s="6"/>
      <c r="K13" s="6"/>
      <c r="L13" s="9"/>
      <c r="M13" s="9"/>
    </row>
    <row r="14" spans="1:13" x14ac:dyDescent="0.4">
      <c r="A14" s="6">
        <v>10</v>
      </c>
      <c r="B14" s="19" t="s">
        <v>62</v>
      </c>
      <c r="C14" s="19" t="s">
        <v>63</v>
      </c>
      <c r="D14" s="19" t="s">
        <v>64</v>
      </c>
      <c r="E14" s="19">
        <v>111</v>
      </c>
      <c r="F14" s="6" t="s">
        <v>38</v>
      </c>
      <c r="G14" s="6"/>
      <c r="H14" s="6"/>
      <c r="I14" s="6"/>
      <c r="J14" s="6"/>
      <c r="K14" s="6"/>
      <c r="L14" s="9"/>
      <c r="M14" s="9"/>
    </row>
    <row r="15" spans="1:13" x14ac:dyDescent="0.4">
      <c r="D15" s="2"/>
    </row>
    <row r="16" spans="1:13" x14ac:dyDescent="0.4">
      <c r="D16" s="2"/>
    </row>
    <row r="17" spans="4:4" x14ac:dyDescent="0.4">
      <c r="D17" s="2"/>
    </row>
    <row r="18" spans="4:4" x14ac:dyDescent="0.4">
      <c r="D18" s="2"/>
    </row>
    <row r="19" spans="4:4" x14ac:dyDescent="0.4">
      <c r="D19" s="2"/>
    </row>
    <row r="20" spans="4:4" x14ac:dyDescent="0.4">
      <c r="D20" s="2"/>
    </row>
    <row r="21" spans="4:4" x14ac:dyDescent="0.4">
      <c r="D21" s="2"/>
    </row>
    <row r="22" spans="4:4" x14ac:dyDescent="0.4">
      <c r="D22" s="2"/>
    </row>
    <row r="23" spans="4:4" x14ac:dyDescent="0.4">
      <c r="D23" s="2"/>
    </row>
    <row r="24" spans="4:4" x14ac:dyDescent="0.4">
      <c r="D24" s="2"/>
    </row>
    <row r="25" spans="4:4" x14ac:dyDescent="0.4">
      <c r="D25" s="2"/>
    </row>
    <row r="26" spans="4:4" x14ac:dyDescent="0.4">
      <c r="D26" s="2"/>
    </row>
  </sheetData>
  <sortState xmlns:xlrd2="http://schemas.microsoft.com/office/spreadsheetml/2017/richdata2" ref="A2:M14">
    <sortCondition ref="M1:M14"/>
  </sortState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E3E1-C758-4767-8473-7A276485B9EF}">
  <sheetPr>
    <pageSetUpPr fitToPage="1"/>
  </sheetPr>
  <dimension ref="A1:M19"/>
  <sheetViews>
    <sheetView workbookViewId="0">
      <selection activeCell="F2" sqref="F2"/>
    </sheetView>
  </sheetViews>
  <sheetFormatPr defaultRowHeight="14.6" x14ac:dyDescent="0.4"/>
  <cols>
    <col min="1" max="1" width="5.53515625" customWidth="1"/>
    <col min="2" max="2" width="21.3046875" customWidth="1"/>
    <col min="3" max="3" width="19.23046875" customWidth="1"/>
    <col min="4" max="4" width="14" customWidth="1"/>
  </cols>
  <sheetData>
    <row r="1" spans="1:13" ht="26.15" thickBot="1" x14ac:dyDescent="0.45">
      <c r="A1" s="3"/>
      <c r="B1" s="1" t="s">
        <v>45</v>
      </c>
      <c r="C1" s="1" t="s">
        <v>0</v>
      </c>
      <c r="D1" s="1" t="s">
        <v>1</v>
      </c>
      <c r="E1" s="1" t="s">
        <v>44</v>
      </c>
      <c r="F1" s="1" t="s">
        <v>35</v>
      </c>
      <c r="G1" s="1" t="s">
        <v>36</v>
      </c>
      <c r="H1" s="1" t="s">
        <v>37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39</v>
      </c>
    </row>
    <row r="2" spans="1:13" ht="15" thickBot="1" x14ac:dyDescent="0.45">
      <c r="A2" s="3">
        <v>1</v>
      </c>
      <c r="B2" s="17" t="s">
        <v>97</v>
      </c>
      <c r="C2" s="17" t="s">
        <v>98</v>
      </c>
      <c r="D2" s="17" t="s">
        <v>99</v>
      </c>
      <c r="E2" s="17">
        <v>108</v>
      </c>
      <c r="F2" s="3">
        <v>11</v>
      </c>
      <c r="G2" s="3">
        <v>6</v>
      </c>
      <c r="H2" s="3">
        <v>10</v>
      </c>
      <c r="I2" s="3">
        <f>F2-9</f>
        <v>2</v>
      </c>
      <c r="J2" s="3">
        <f>G2-40</f>
        <v>-34</v>
      </c>
      <c r="K2" s="3">
        <f>H2</f>
        <v>10</v>
      </c>
      <c r="L2" s="4">
        <f>I2*3600+J2*60+K2</f>
        <v>5170</v>
      </c>
      <c r="M2" s="4">
        <f>L2/E2*100</f>
        <v>4787.0370370370374</v>
      </c>
    </row>
    <row r="3" spans="1:13" ht="15" thickBot="1" x14ac:dyDescent="0.45">
      <c r="A3" s="3">
        <v>2</v>
      </c>
      <c r="B3" s="17" t="s">
        <v>114</v>
      </c>
      <c r="C3" s="17" t="s">
        <v>115</v>
      </c>
      <c r="D3" s="17" t="s">
        <v>116</v>
      </c>
      <c r="E3" s="18">
        <v>107.43</v>
      </c>
      <c r="F3" s="3">
        <v>11</v>
      </c>
      <c r="G3" s="3">
        <v>13</v>
      </c>
      <c r="H3" s="3">
        <v>40</v>
      </c>
      <c r="I3" s="3">
        <f>F3-9</f>
        <v>2</v>
      </c>
      <c r="J3" s="3">
        <f>G3-40</f>
        <v>-27</v>
      </c>
      <c r="K3" s="3">
        <f>H3</f>
        <v>40</v>
      </c>
      <c r="L3" s="4">
        <f>I3*3600+J3*60+K3</f>
        <v>5620</v>
      </c>
      <c r="M3" s="4">
        <f>L3/E3*100</f>
        <v>5231.3134133854601</v>
      </c>
    </row>
    <row r="4" spans="1:13" ht="15" thickBot="1" x14ac:dyDescent="0.45">
      <c r="A4" s="3">
        <v>3</v>
      </c>
      <c r="B4" s="17" t="s">
        <v>32</v>
      </c>
      <c r="C4" s="17" t="s">
        <v>55</v>
      </c>
      <c r="D4" s="17" t="s">
        <v>56</v>
      </c>
      <c r="E4" s="18">
        <v>105.2</v>
      </c>
      <c r="F4" s="3">
        <v>11</v>
      </c>
      <c r="G4" s="3">
        <v>39</v>
      </c>
      <c r="H4" s="3">
        <v>55</v>
      </c>
      <c r="I4" s="3">
        <f>F4-9</f>
        <v>2</v>
      </c>
      <c r="J4" s="3">
        <f>G4-40</f>
        <v>-1</v>
      </c>
      <c r="K4" s="3">
        <f>H4</f>
        <v>55</v>
      </c>
      <c r="L4" s="4">
        <f>I4*3600+J4*60+K4</f>
        <v>7195</v>
      </c>
      <c r="M4" s="4">
        <f>L4/E4*100</f>
        <v>6839.3536121673005</v>
      </c>
    </row>
    <row r="5" spans="1:13" ht="15" thickBot="1" x14ac:dyDescent="0.45">
      <c r="A5" s="3">
        <v>4</v>
      </c>
      <c r="B5" s="17" t="s">
        <v>65</v>
      </c>
      <c r="C5" s="17" t="s">
        <v>25</v>
      </c>
      <c r="D5" s="17" t="s">
        <v>66</v>
      </c>
      <c r="E5" s="18">
        <v>105.12</v>
      </c>
      <c r="F5" s="3">
        <v>11</v>
      </c>
      <c r="G5" s="3">
        <v>42</v>
      </c>
      <c r="H5" s="3">
        <v>10</v>
      </c>
      <c r="I5" s="3">
        <f>F5-9</f>
        <v>2</v>
      </c>
      <c r="J5" s="3">
        <f>G5-40</f>
        <v>2</v>
      </c>
      <c r="K5" s="3">
        <f>H5</f>
        <v>10</v>
      </c>
      <c r="L5" s="4">
        <f>I5*3600+J5*60+K5</f>
        <v>7330</v>
      </c>
      <c r="M5" s="4">
        <f>L5/E5*100</f>
        <v>6972.9832572298319</v>
      </c>
    </row>
    <row r="6" spans="1:13" ht="15" thickBot="1" x14ac:dyDescent="0.45">
      <c r="A6" s="3">
        <v>5</v>
      </c>
      <c r="B6" s="17" t="s">
        <v>143</v>
      </c>
      <c r="C6" s="17" t="s">
        <v>144</v>
      </c>
      <c r="D6" s="17" t="s">
        <v>145</v>
      </c>
      <c r="E6" s="18">
        <v>108</v>
      </c>
      <c r="F6" s="3" t="s">
        <v>38</v>
      </c>
      <c r="G6" s="3"/>
      <c r="H6" s="3"/>
      <c r="I6" s="3"/>
      <c r="J6" s="3"/>
      <c r="K6" s="3"/>
      <c r="L6" s="4"/>
      <c r="M6" s="4"/>
    </row>
    <row r="7" spans="1:13" x14ac:dyDescent="0.4">
      <c r="B7" s="11"/>
      <c r="C7" s="11"/>
      <c r="D7" s="13"/>
      <c r="E7" s="12"/>
    </row>
    <row r="8" spans="1:13" x14ac:dyDescent="0.4">
      <c r="D8" s="2"/>
    </row>
    <row r="9" spans="1:13" x14ac:dyDescent="0.4">
      <c r="D9" s="2"/>
    </row>
    <row r="10" spans="1:13" x14ac:dyDescent="0.4">
      <c r="D10" s="2"/>
    </row>
    <row r="11" spans="1:13" x14ac:dyDescent="0.4">
      <c r="D11" s="2"/>
    </row>
    <row r="12" spans="1:13" x14ac:dyDescent="0.4">
      <c r="D12" s="2"/>
    </row>
    <row r="13" spans="1:13" x14ac:dyDescent="0.4">
      <c r="D13" s="2"/>
    </row>
    <row r="14" spans="1:13" x14ac:dyDescent="0.4">
      <c r="D14" s="2"/>
    </row>
    <row r="15" spans="1:13" x14ac:dyDescent="0.4">
      <c r="D15" s="2"/>
    </row>
    <row r="16" spans="1:13" x14ac:dyDescent="0.4">
      <c r="D16" s="2"/>
    </row>
    <row r="17" spans="4:4" x14ac:dyDescent="0.4">
      <c r="D17" s="2"/>
    </row>
    <row r="18" spans="4:4" x14ac:dyDescent="0.4">
      <c r="D18" s="2"/>
    </row>
    <row r="19" spans="4:4" x14ac:dyDescent="0.4">
      <c r="D19" s="2"/>
    </row>
  </sheetData>
  <sortState xmlns:xlrd2="http://schemas.microsoft.com/office/spreadsheetml/2017/richdata2" ref="A2:M6">
    <sortCondition ref="M1:M6"/>
  </sortState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B2CF-7825-4BB9-B627-9AE88FD9C676}">
  <sheetPr>
    <pageSetUpPr fitToPage="1"/>
  </sheetPr>
  <dimension ref="A1:M19"/>
  <sheetViews>
    <sheetView workbookViewId="0">
      <selection activeCell="E18" sqref="E18"/>
    </sheetView>
  </sheetViews>
  <sheetFormatPr defaultRowHeight="14.6" x14ac:dyDescent="0.4"/>
  <cols>
    <col min="1" max="1" width="5.53515625" customWidth="1"/>
    <col min="2" max="2" width="21.3046875" customWidth="1"/>
    <col min="3" max="3" width="19.23046875" customWidth="1"/>
    <col min="4" max="4" width="14" customWidth="1"/>
  </cols>
  <sheetData>
    <row r="1" spans="1:13" ht="25.75" x14ac:dyDescent="0.4">
      <c r="A1" s="6"/>
      <c r="B1" s="7" t="s">
        <v>45</v>
      </c>
      <c r="C1" s="7" t="s">
        <v>0</v>
      </c>
      <c r="D1" s="7" t="s">
        <v>1</v>
      </c>
      <c r="E1" s="7" t="s">
        <v>44</v>
      </c>
      <c r="F1" s="7" t="s">
        <v>35</v>
      </c>
      <c r="G1" s="7" t="s">
        <v>36</v>
      </c>
      <c r="H1" s="7" t="s">
        <v>37</v>
      </c>
      <c r="I1" s="7" t="s">
        <v>40</v>
      </c>
      <c r="J1" s="7" t="s">
        <v>41</v>
      </c>
      <c r="K1" s="7" t="s">
        <v>42</v>
      </c>
      <c r="L1" s="7" t="s">
        <v>43</v>
      </c>
      <c r="M1" s="7" t="s">
        <v>39</v>
      </c>
    </row>
    <row r="2" spans="1:13" x14ac:dyDescent="0.4">
      <c r="A2" s="6">
        <v>1</v>
      </c>
      <c r="B2" s="19" t="s">
        <v>61</v>
      </c>
      <c r="C2" s="19" t="s">
        <v>87</v>
      </c>
      <c r="D2" s="19">
        <v>34</v>
      </c>
      <c r="E2" s="19">
        <v>100</v>
      </c>
      <c r="F2" s="19">
        <v>11</v>
      </c>
      <c r="G2" s="6">
        <v>51</v>
      </c>
      <c r="H2" s="6">
        <v>9</v>
      </c>
      <c r="I2" s="6">
        <f>F2-9</f>
        <v>2</v>
      </c>
      <c r="J2" s="6">
        <f>G2-40</f>
        <v>11</v>
      </c>
      <c r="K2" s="6">
        <f>H2</f>
        <v>9</v>
      </c>
      <c r="L2" s="9">
        <f>I2*3600+J2*60+K2</f>
        <v>7869</v>
      </c>
      <c r="M2" s="9">
        <f>L2/E2*100</f>
        <v>7869</v>
      </c>
    </row>
    <row r="3" spans="1:13" x14ac:dyDescent="0.4">
      <c r="A3" s="6">
        <v>2</v>
      </c>
      <c r="B3" s="19" t="s">
        <v>61</v>
      </c>
      <c r="C3" s="19" t="s">
        <v>86</v>
      </c>
      <c r="D3" s="19">
        <v>95</v>
      </c>
      <c r="E3" s="19">
        <v>100</v>
      </c>
      <c r="F3" s="19">
        <v>12</v>
      </c>
      <c r="G3" s="6">
        <v>13</v>
      </c>
      <c r="H3" s="6">
        <v>44</v>
      </c>
      <c r="I3" s="6">
        <f>F3-9</f>
        <v>3</v>
      </c>
      <c r="J3" s="6">
        <f>G3-40</f>
        <v>-27</v>
      </c>
      <c r="K3" s="6">
        <f>H3</f>
        <v>44</v>
      </c>
      <c r="L3" s="9">
        <f>I3*3600+J3*60+K3</f>
        <v>9224</v>
      </c>
      <c r="M3" s="9">
        <f>L3/E3*100</f>
        <v>9224</v>
      </c>
    </row>
    <row r="4" spans="1:13" x14ac:dyDescent="0.4">
      <c r="A4" s="6">
        <v>3</v>
      </c>
      <c r="B4" s="19" t="s">
        <v>112</v>
      </c>
      <c r="C4" s="19" t="s">
        <v>113</v>
      </c>
      <c r="D4" s="19">
        <v>90</v>
      </c>
      <c r="E4" s="19">
        <v>100</v>
      </c>
      <c r="F4" s="19">
        <v>12</v>
      </c>
      <c r="G4" s="15">
        <v>47</v>
      </c>
      <c r="H4" s="15">
        <v>41</v>
      </c>
      <c r="I4" s="6">
        <f>F4-9</f>
        <v>3</v>
      </c>
      <c r="J4" s="6">
        <f>G4-40</f>
        <v>7</v>
      </c>
      <c r="K4" s="6">
        <f>H4</f>
        <v>41</v>
      </c>
      <c r="L4" s="9">
        <f>I4*3600+J4*60+K4</f>
        <v>11261</v>
      </c>
      <c r="M4" s="9">
        <f>L4/E4*100</f>
        <v>11261</v>
      </c>
    </row>
    <row r="5" spans="1:13" x14ac:dyDescent="0.4">
      <c r="A5" s="6">
        <v>4</v>
      </c>
      <c r="B5" s="19" t="s">
        <v>93</v>
      </c>
      <c r="C5" s="19" t="s">
        <v>94</v>
      </c>
      <c r="D5" s="19">
        <v>112</v>
      </c>
      <c r="E5" s="19">
        <v>100</v>
      </c>
      <c r="F5" s="19">
        <v>13</v>
      </c>
      <c r="G5" s="6">
        <v>20</v>
      </c>
      <c r="H5" s="6">
        <v>34</v>
      </c>
      <c r="I5" s="6">
        <f>F5-9</f>
        <v>4</v>
      </c>
      <c r="J5" s="6">
        <f>G5-40</f>
        <v>-20</v>
      </c>
      <c r="K5" s="6">
        <f>H5</f>
        <v>34</v>
      </c>
      <c r="L5" s="9">
        <f>I5*3600+J5*60+K5</f>
        <v>13234</v>
      </c>
      <c r="M5" s="9">
        <f>L5/E5*100</f>
        <v>13234</v>
      </c>
    </row>
    <row r="6" spans="1:13" x14ac:dyDescent="0.4">
      <c r="A6" s="6">
        <v>5</v>
      </c>
      <c r="B6" s="19" t="s">
        <v>53</v>
      </c>
      <c r="C6" s="19" t="s">
        <v>54</v>
      </c>
      <c r="D6" s="19">
        <v>28236</v>
      </c>
      <c r="E6" s="19">
        <v>100</v>
      </c>
      <c r="F6" s="19" t="s">
        <v>38</v>
      </c>
      <c r="G6" s="6"/>
      <c r="H6" s="6"/>
      <c r="I6" s="6"/>
      <c r="J6" s="6"/>
      <c r="K6" s="6"/>
      <c r="L6" s="9"/>
      <c r="M6" s="9"/>
    </row>
    <row r="7" spans="1:13" x14ac:dyDescent="0.4">
      <c r="A7" s="6">
        <v>5</v>
      </c>
      <c r="B7" s="19" t="s">
        <v>59</v>
      </c>
      <c r="C7" s="19" t="s">
        <v>60</v>
      </c>
      <c r="D7" s="19" t="s">
        <v>61</v>
      </c>
      <c r="E7" s="19">
        <v>100</v>
      </c>
      <c r="F7" s="19" t="s">
        <v>38</v>
      </c>
      <c r="G7" s="6"/>
      <c r="H7" s="6"/>
      <c r="I7" s="6"/>
      <c r="J7" s="6"/>
      <c r="K7" s="6"/>
      <c r="L7" s="9"/>
      <c r="M7" s="9"/>
    </row>
    <row r="8" spans="1:13" x14ac:dyDescent="0.4">
      <c r="A8" s="6">
        <v>5</v>
      </c>
      <c r="B8" s="19" t="s">
        <v>101</v>
      </c>
      <c r="C8" s="19" t="s">
        <v>102</v>
      </c>
      <c r="D8" s="19"/>
      <c r="E8" s="19">
        <v>100</v>
      </c>
      <c r="F8" s="19" t="s">
        <v>38</v>
      </c>
      <c r="G8" s="15"/>
      <c r="H8" s="15"/>
      <c r="I8" s="6"/>
      <c r="J8" s="6"/>
      <c r="K8" s="6"/>
      <c r="L8" s="9"/>
      <c r="M8" s="9"/>
    </row>
    <row r="9" spans="1:13" x14ac:dyDescent="0.4">
      <c r="D9" s="2"/>
    </row>
    <row r="10" spans="1:13" x14ac:dyDescent="0.4">
      <c r="D10" s="2"/>
    </row>
    <row r="11" spans="1:13" x14ac:dyDescent="0.4">
      <c r="D11" s="2"/>
    </row>
    <row r="12" spans="1:13" x14ac:dyDescent="0.4">
      <c r="D12" s="2"/>
    </row>
    <row r="13" spans="1:13" x14ac:dyDescent="0.4">
      <c r="D13" s="2"/>
    </row>
    <row r="14" spans="1:13" x14ac:dyDescent="0.4">
      <c r="D14" s="2"/>
    </row>
    <row r="15" spans="1:13" x14ac:dyDescent="0.4">
      <c r="D15" s="2"/>
    </row>
    <row r="16" spans="1:13" x14ac:dyDescent="0.4">
      <c r="D16" s="2"/>
    </row>
    <row r="17" spans="4:4" x14ac:dyDescent="0.4">
      <c r="D17" s="2"/>
    </row>
    <row r="18" spans="4:4" x14ac:dyDescent="0.4">
      <c r="D18" s="2"/>
    </row>
    <row r="19" spans="4:4" x14ac:dyDescent="0.4">
      <c r="D19" s="2"/>
    </row>
  </sheetData>
  <sortState xmlns:xlrd2="http://schemas.microsoft.com/office/spreadsheetml/2017/richdata2" ref="A2:M8">
    <sortCondition ref="M1:M8"/>
  </sortState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4A1E-2BD2-4761-9382-6FE1D2208A94}">
  <sheetPr>
    <pageSetUpPr fitToPage="1"/>
  </sheetPr>
  <dimension ref="A1:M13"/>
  <sheetViews>
    <sheetView workbookViewId="0">
      <selection activeCell="H3" sqref="H3"/>
    </sheetView>
  </sheetViews>
  <sheetFormatPr defaultRowHeight="14.6" x14ac:dyDescent="0.4"/>
  <cols>
    <col min="1" max="1" width="5.53515625" customWidth="1"/>
    <col min="2" max="2" width="21.3046875" customWidth="1"/>
    <col min="3" max="3" width="19.23046875" customWidth="1"/>
    <col min="4" max="4" width="14" customWidth="1"/>
  </cols>
  <sheetData>
    <row r="1" spans="1:13" ht="26.15" thickBot="1" x14ac:dyDescent="0.45">
      <c r="A1" s="3"/>
      <c r="B1" s="1" t="s">
        <v>45</v>
      </c>
      <c r="C1" s="1" t="s">
        <v>0</v>
      </c>
      <c r="D1" s="1" t="s">
        <v>1</v>
      </c>
      <c r="E1" s="5" t="s">
        <v>44</v>
      </c>
      <c r="F1" s="5" t="s">
        <v>35</v>
      </c>
      <c r="G1" s="5" t="s">
        <v>36</v>
      </c>
      <c r="H1" s="5" t="s">
        <v>37</v>
      </c>
      <c r="I1" s="5" t="s">
        <v>40</v>
      </c>
      <c r="J1" s="5" t="s">
        <v>41</v>
      </c>
      <c r="K1" s="5" t="s">
        <v>42</v>
      </c>
      <c r="L1" s="5" t="s">
        <v>43</v>
      </c>
      <c r="M1" s="5" t="s">
        <v>39</v>
      </c>
    </row>
    <row r="2" spans="1:13" ht="15" thickBot="1" x14ac:dyDescent="0.45">
      <c r="A2" s="3">
        <v>1</v>
      </c>
      <c r="B2" s="11" t="s">
        <v>4</v>
      </c>
      <c r="C2" s="12">
        <v>470</v>
      </c>
      <c r="D2" s="11" t="s">
        <v>90</v>
      </c>
      <c r="E2" s="12">
        <v>103</v>
      </c>
      <c r="F2">
        <v>12</v>
      </c>
      <c r="G2" s="3">
        <v>50</v>
      </c>
      <c r="H2" s="3">
        <v>48</v>
      </c>
      <c r="I2" s="3">
        <f>C2-11</f>
        <v>459</v>
      </c>
      <c r="J2" s="3">
        <f t="shared" ref="J2" si="0">G2-10</f>
        <v>40</v>
      </c>
      <c r="K2" s="3">
        <f t="shared" ref="K2" si="1">H2</f>
        <v>48</v>
      </c>
      <c r="L2" s="4">
        <f t="shared" ref="L2" si="2">I2*3600+J2*60+K2</f>
        <v>1654848</v>
      </c>
      <c r="M2" s="4" t="e">
        <f>L2/#REF!*100</f>
        <v>#REF!</v>
      </c>
    </row>
    <row r="3" spans="1:13" x14ac:dyDescent="0.4">
      <c r="D3" s="2"/>
    </row>
    <row r="4" spans="1:13" x14ac:dyDescent="0.4">
      <c r="D4" s="2"/>
    </row>
    <row r="5" spans="1:13" x14ac:dyDescent="0.4">
      <c r="D5" s="2"/>
    </row>
    <row r="6" spans="1:13" x14ac:dyDescent="0.4">
      <c r="D6" s="2"/>
    </row>
    <row r="7" spans="1:13" x14ac:dyDescent="0.4">
      <c r="D7" s="2"/>
    </row>
    <row r="8" spans="1:13" x14ac:dyDescent="0.4">
      <c r="D8" s="2"/>
    </row>
    <row r="9" spans="1:13" x14ac:dyDescent="0.4">
      <c r="D9" s="2"/>
    </row>
    <row r="10" spans="1:13" x14ac:dyDescent="0.4">
      <c r="D10" s="2"/>
    </row>
    <row r="11" spans="1:13" x14ac:dyDescent="0.4">
      <c r="D11" s="2"/>
    </row>
    <row r="12" spans="1:13" x14ac:dyDescent="0.4">
      <c r="D12" s="2"/>
    </row>
    <row r="13" spans="1:13" x14ac:dyDescent="0.4">
      <c r="D13" s="2"/>
    </row>
  </sheetData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YS1</vt:lpstr>
      <vt:lpstr>YS 2</vt:lpstr>
      <vt:lpstr>YS 3</vt:lpstr>
      <vt:lpstr>Jolle</vt:lpstr>
      <vt:lpstr>Többtestű</vt:lpstr>
      <vt:lpstr>Kishajó</vt:lpstr>
    </vt:vector>
  </TitlesOfParts>
  <Company>Axel Springer MO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Berényi András</dc:creator>
  <cp:lastModifiedBy>Berényi András</cp:lastModifiedBy>
  <cp:lastPrinted>2025-06-01T06:21:05Z</cp:lastPrinted>
  <dcterms:created xsi:type="dcterms:W3CDTF">2024-06-01T06:34:15Z</dcterms:created>
  <dcterms:modified xsi:type="dcterms:W3CDTF">2025-06-01T06:22:05Z</dcterms:modified>
</cp:coreProperties>
</file>